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1DB95EF0-ADDD-4442-A4AA-C6FD20447E99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Прейскурант 09.02.2026" sheetId="6" r:id="rId1"/>
    <sheet name="Прейскурант 09.02.2026 ускор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7" l="1"/>
  <c r="M63" i="7" s="1"/>
  <c r="I63" i="7"/>
  <c r="J63" i="7" s="1"/>
  <c r="L62" i="7"/>
  <c r="M62" i="7" s="1"/>
  <c r="I62" i="7"/>
  <c r="H62" i="7"/>
  <c r="M61" i="7"/>
  <c r="L61" i="7"/>
  <c r="J61" i="7"/>
  <c r="I61" i="7"/>
  <c r="M60" i="7"/>
  <c r="L60" i="7"/>
  <c r="J60" i="7"/>
  <c r="I60" i="7"/>
  <c r="M59" i="7"/>
  <c r="L59" i="7"/>
  <c r="H59" i="7"/>
  <c r="I59" i="7" s="1"/>
  <c r="L58" i="7"/>
  <c r="M58" i="7" s="1"/>
  <c r="I58" i="7"/>
  <c r="J58" i="7" s="1"/>
  <c r="L57" i="7"/>
  <c r="M57" i="7" s="1"/>
  <c r="I57" i="7"/>
  <c r="H57" i="7"/>
  <c r="M56" i="7"/>
  <c r="L56" i="7"/>
  <c r="J56" i="7"/>
  <c r="I56" i="7"/>
  <c r="M55" i="7"/>
  <c r="L55" i="7"/>
  <c r="J55" i="7"/>
  <c r="I55" i="7"/>
  <c r="M54" i="7"/>
  <c r="L54" i="7"/>
  <c r="J54" i="7"/>
  <c r="I54" i="7"/>
  <c r="M53" i="7"/>
  <c r="L53" i="7"/>
  <c r="J53" i="7"/>
  <c r="I53" i="7"/>
  <c r="M52" i="7"/>
  <c r="L52" i="7"/>
  <c r="J52" i="7"/>
  <c r="I52" i="7"/>
  <c r="M51" i="7"/>
  <c r="L51" i="7"/>
  <c r="H51" i="7"/>
  <c r="I51" i="7" s="1"/>
  <c r="L50" i="7"/>
  <c r="M50" i="7" s="1"/>
  <c r="I50" i="7"/>
  <c r="J50" i="7" s="1"/>
  <c r="L49" i="7"/>
  <c r="M49" i="7" s="1"/>
  <c r="I49" i="7"/>
  <c r="H49" i="7"/>
  <c r="M48" i="7"/>
  <c r="L48" i="7"/>
  <c r="J48" i="7"/>
  <c r="I48" i="7"/>
  <c r="M47" i="7"/>
  <c r="L47" i="7"/>
  <c r="J47" i="7"/>
  <c r="I47" i="7"/>
  <c r="M46" i="7"/>
  <c r="L46" i="7"/>
  <c r="H46" i="7"/>
  <c r="I46" i="7" s="1"/>
  <c r="L45" i="7"/>
  <c r="M45" i="7" s="1"/>
  <c r="I45" i="7"/>
  <c r="H45" i="7"/>
  <c r="M44" i="7"/>
  <c r="L44" i="7"/>
  <c r="H44" i="7"/>
  <c r="I44" i="7" s="1"/>
  <c r="L43" i="7"/>
  <c r="M43" i="7" s="1"/>
  <c r="I43" i="7"/>
  <c r="J43" i="7" s="1"/>
  <c r="L42" i="7"/>
  <c r="M42" i="7" s="1"/>
  <c r="I42" i="7"/>
  <c r="H42" i="7"/>
  <c r="M41" i="7"/>
  <c r="L41" i="7"/>
  <c r="J41" i="7"/>
  <c r="I41" i="7"/>
  <c r="M40" i="7"/>
  <c r="L40" i="7"/>
  <c r="J40" i="7"/>
  <c r="I40" i="7"/>
  <c r="M39" i="7"/>
  <c r="L39" i="7"/>
  <c r="J39" i="7"/>
  <c r="I39" i="7"/>
  <c r="M38" i="7"/>
  <c r="L38" i="7"/>
  <c r="H38" i="7"/>
  <c r="I38" i="7" s="1"/>
  <c r="L37" i="7"/>
  <c r="M37" i="7" s="1"/>
  <c r="I37" i="7"/>
  <c r="J37" i="7" s="1"/>
  <c r="L36" i="7"/>
  <c r="M36" i="7" s="1"/>
  <c r="I36" i="7"/>
  <c r="J36" i="7" s="1"/>
  <c r="L35" i="7"/>
  <c r="M35" i="7" s="1"/>
  <c r="I35" i="7"/>
  <c r="H35" i="7"/>
  <c r="M34" i="7"/>
  <c r="L34" i="7"/>
  <c r="J34" i="7"/>
  <c r="I34" i="7"/>
  <c r="M33" i="7"/>
  <c r="L33" i="7"/>
  <c r="H33" i="7"/>
  <c r="I33" i="7" s="1"/>
  <c r="L32" i="7"/>
  <c r="M32" i="7" s="1"/>
  <c r="I32" i="7"/>
  <c r="J32" i="7" s="1"/>
  <c r="L31" i="7"/>
  <c r="M31" i="7" s="1"/>
  <c r="I31" i="7"/>
  <c r="J31" i="7" s="1"/>
  <c r="L30" i="7"/>
  <c r="M30" i="7" s="1"/>
  <c r="I30" i="7"/>
  <c r="J30" i="7" s="1"/>
  <c r="L29" i="7"/>
  <c r="M29" i="7" s="1"/>
  <c r="I29" i="7"/>
  <c r="J29" i="7" s="1"/>
  <c r="L28" i="7"/>
  <c r="M28" i="7" s="1"/>
  <c r="I28" i="7"/>
  <c r="J28" i="7" s="1"/>
  <c r="L27" i="7"/>
  <c r="M27" i="7" s="1"/>
  <c r="I27" i="7"/>
  <c r="J27" i="7" s="1"/>
  <c r="L26" i="7"/>
  <c r="M26" i="7" s="1"/>
  <c r="I26" i="7"/>
  <c r="H26" i="7"/>
  <c r="M25" i="7"/>
  <c r="L25" i="7"/>
  <c r="J25" i="7"/>
  <c r="I25" i="7"/>
  <c r="M24" i="7"/>
  <c r="L24" i="7"/>
  <c r="H24" i="7"/>
  <c r="I24" i="7" s="1"/>
  <c r="L23" i="7"/>
  <c r="M23" i="7" s="1"/>
  <c r="I23" i="7"/>
  <c r="J23" i="7" s="1"/>
  <c r="J26" i="7" l="1"/>
  <c r="J35" i="7"/>
  <c r="J42" i="7"/>
  <c r="J45" i="7"/>
  <c r="J49" i="7"/>
  <c r="J57" i="7"/>
  <c r="J62" i="7"/>
  <c r="J24" i="7"/>
  <c r="J33" i="7"/>
  <c r="J38" i="7"/>
  <c r="J44" i="7"/>
  <c r="J46" i="7"/>
  <c r="J51" i="7"/>
  <c r="J59" i="7"/>
  <c r="I27" i="6"/>
  <c r="L27" i="6"/>
  <c r="L62" i="6"/>
  <c r="M62" i="6" s="1"/>
  <c r="L61" i="6"/>
  <c r="L60" i="6"/>
  <c r="M60" i="6" s="1"/>
  <c r="L59" i="6"/>
  <c r="M59" i="6" s="1"/>
  <c r="L58" i="6"/>
  <c r="M58" i="6" s="1"/>
  <c r="L57" i="6"/>
  <c r="M57" i="6" s="1"/>
  <c r="L56" i="6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L47" i="6"/>
  <c r="M47" i="6" s="1"/>
  <c r="L46" i="6"/>
  <c r="M46" i="6" s="1"/>
  <c r="L45" i="6"/>
  <c r="M45" i="6" s="1"/>
  <c r="L44" i="6"/>
  <c r="L43" i="6"/>
  <c r="M43" i="6" s="1"/>
  <c r="M42" i="6"/>
  <c r="L42" i="6"/>
  <c r="L41" i="6"/>
  <c r="L40" i="6"/>
  <c r="M40" i="6" s="1"/>
  <c r="L39" i="6"/>
  <c r="M39" i="6" s="1"/>
  <c r="L38" i="6"/>
  <c r="M38" i="6" s="1"/>
  <c r="L37" i="6"/>
  <c r="M37" i="6" s="1"/>
  <c r="L36" i="6"/>
  <c r="M36" i="6" s="1"/>
  <c r="L35" i="6"/>
  <c r="M35" i="6" s="1"/>
  <c r="L34" i="6"/>
  <c r="L33" i="6"/>
  <c r="M33" i="6" s="1"/>
  <c r="L32" i="6"/>
  <c r="M32" i="6" s="1"/>
  <c r="M31" i="6"/>
  <c r="L31" i="6"/>
  <c r="M30" i="6"/>
  <c r="L30" i="6"/>
  <c r="M29" i="6"/>
  <c r="L29" i="6"/>
  <c r="M28" i="6"/>
  <c r="L28" i="6"/>
  <c r="M27" i="6"/>
  <c r="L26" i="6"/>
  <c r="M26" i="6" s="1"/>
  <c r="L25" i="6"/>
  <c r="M25" i="6" s="1"/>
  <c r="L24" i="6"/>
  <c r="M24" i="6" s="1"/>
  <c r="L23" i="6"/>
  <c r="L22" i="6"/>
  <c r="M22" i="6" s="1"/>
  <c r="M23" i="6" l="1"/>
  <c r="M34" i="6"/>
  <c r="M41" i="6"/>
  <c r="M44" i="6"/>
  <c r="M48" i="6"/>
  <c r="M56" i="6"/>
  <c r="M61" i="6"/>
  <c r="J27" i="6"/>
  <c r="I62" i="6"/>
  <c r="J62" i="6" s="1"/>
  <c r="H61" i="6"/>
  <c r="I61" i="6" s="1"/>
  <c r="I60" i="6"/>
  <c r="J60" i="6" s="1"/>
  <c r="I59" i="6"/>
  <c r="H58" i="6"/>
  <c r="I58" i="6" s="1"/>
  <c r="I57" i="6"/>
  <c r="H56" i="6"/>
  <c r="I55" i="6"/>
  <c r="I54" i="6"/>
  <c r="J54" i="6" s="1"/>
  <c r="I53" i="6"/>
  <c r="I52" i="6"/>
  <c r="J52" i="6" s="1"/>
  <c r="I51" i="6"/>
  <c r="H50" i="6"/>
  <c r="I49" i="6"/>
  <c r="J49" i="6" s="1"/>
  <c r="H48" i="6"/>
  <c r="I48" i="6" s="1"/>
  <c r="I47" i="6"/>
  <c r="J47" i="6" s="1"/>
  <c r="I46" i="6"/>
  <c r="J46" i="6" s="1"/>
  <c r="H45" i="6"/>
  <c r="I45" i="6" s="1"/>
  <c r="H44" i="6"/>
  <c r="I44" i="6" s="1"/>
  <c r="H43" i="6"/>
  <c r="I43" i="6" s="1"/>
  <c r="I42" i="6"/>
  <c r="J42" i="6" s="1"/>
  <c r="H41" i="6"/>
  <c r="I41" i="6" s="1"/>
  <c r="I40" i="6"/>
  <c r="J40" i="6" s="1"/>
  <c r="I39" i="6"/>
  <c r="I38" i="6"/>
  <c r="J38" i="6" s="1"/>
  <c r="H37" i="6"/>
  <c r="I37" i="6" s="1"/>
  <c r="I36" i="6"/>
  <c r="J36" i="6" s="1"/>
  <c r="I35" i="6"/>
  <c r="J35" i="6" s="1"/>
  <c r="H34" i="6"/>
  <c r="I33" i="6"/>
  <c r="J33" i="6" s="1"/>
  <c r="H32" i="6"/>
  <c r="I32" i="6" s="1"/>
  <c r="I31" i="6"/>
  <c r="J31" i="6" s="1"/>
  <c r="I30" i="6"/>
  <c r="J30" i="6" s="1"/>
  <c r="I29" i="6"/>
  <c r="J29" i="6" s="1"/>
  <c r="I28" i="6"/>
  <c r="J28" i="6" s="1"/>
  <c r="I26" i="6"/>
  <c r="J26" i="6" s="1"/>
  <c r="H25" i="6"/>
  <c r="I25" i="6" s="1"/>
  <c r="I24" i="6"/>
  <c r="J24" i="6"/>
  <c r="H23" i="6"/>
  <c r="I23" i="6" s="1"/>
  <c r="I22" i="6"/>
  <c r="J22" i="6" s="1"/>
  <c r="J32" i="6" l="1"/>
  <c r="I34" i="6"/>
  <c r="J34" i="6" s="1"/>
  <c r="J44" i="6"/>
  <c r="J48" i="6"/>
  <c r="I50" i="6"/>
  <c r="J50" i="6" s="1"/>
  <c r="I56" i="6"/>
  <c r="J56" i="6" s="1"/>
  <c r="J58" i="6"/>
  <c r="J23" i="6"/>
  <c r="J25" i="6"/>
  <c r="J37" i="6"/>
  <c r="J39" i="6"/>
  <c r="J41" i="6"/>
  <c r="J43" i="6"/>
  <c r="J45" i="6"/>
  <c r="J51" i="6"/>
  <c r="J53" i="6"/>
  <c r="J55" i="6"/>
  <c r="J57" i="6"/>
  <c r="J59" i="6"/>
  <c r="J61" i="6"/>
</calcChain>
</file>

<file path=xl/sharedStrings.xml><?xml version="1.0" encoding="utf-8"?>
<sst xmlns="http://schemas.openxmlformats.org/spreadsheetml/2006/main" count="316" uniqueCount="122">
  <si>
    <t xml:space="preserve">Архитектурные и при одностадийном проектировании строительные проекты (в том числе с внесенными изменениями в случае, если проектные решения в них превышают нормативы допустимого воздействия на окружающую среду и объемы использования природных ресурсов, установленные в утвержденной проектной документации) на возведение, реконструкцию объектов производственной инфраструктуры в границах природных территорий, подлежащих специальной охране </t>
  </si>
  <si>
    <t xml:space="preserve">Архитектурные и при одностадийном проектировании строительные проекты на возведение, реконструкцию объектов, для которых требуется предоставление горного отвода, за исключением проектной документации по строительству одиночных скважинных водозаборов </t>
  </si>
  <si>
    <t xml:space="preserve">Документация на мобильные установки по использованию и (или) обезвреживанию отходов и (или) подготовке отходов к использованию, а также на мобильные установки для производства продукции </t>
  </si>
  <si>
    <t>Проекты водоохранных зон и прибрежных полос, а также изменения и (или) дополнения, вносимые в них</t>
  </si>
  <si>
    <t xml:space="preserve">Проекты охотоустройства, рыбоводно-биологические обоснования, биологические обоснования зарыбления рыболовных угодий, биологические обоснования на заготовку и (или) закупку диких животных, не относящихся к объектам охоты и рыболовства, биологические обоснования вселения диких животных в угодья, а также изменения и (или) дополнения, вносимые в них </t>
  </si>
  <si>
    <t xml:space="preserve">Лесоустроительные проекты, а также изменения и (или) дополнения, вносимые в них </t>
  </si>
  <si>
    <t xml:space="preserve">Схемы землеустройства районов, проекты внутрихозяйственного землеустройства, а также изменения и (или) дополнения, вносимые в них </t>
  </si>
  <si>
    <t xml:space="preserve">Проектная документация на мелиоративные системы </t>
  </si>
  <si>
    <t>№ п/п</t>
  </si>
  <si>
    <t>Стоимость без НДС, руб.</t>
  </si>
  <si>
    <t>Стоимость с НДС, руб.</t>
  </si>
  <si>
    <t>Номер административной процедуры</t>
  </si>
  <si>
    <t>3.4.1.</t>
  </si>
  <si>
    <t>3.4.2.</t>
  </si>
  <si>
    <t>3.4.3.</t>
  </si>
  <si>
    <t>3.4.4.</t>
  </si>
  <si>
    <t>3.4.5.</t>
  </si>
  <si>
    <t>Получение заключения государственной экологической экспертизы по градостроительному проекту, изменениям, вносимым в него</t>
  </si>
  <si>
    <t>Получение заключения государственной экологической экспертизы по предпроектной (предынвестиционной) документации на застройку, изменениям, вносимым в нее</t>
  </si>
  <si>
    <t>3.4.2.*</t>
  </si>
  <si>
    <t>Получение заключения государственной экологической экспертизы по изменениям, связанным с обращением с отходами, вносимым в предпроектную (предынвестиционную) документацию на застройку</t>
  </si>
  <si>
    <t>Получение заключения государственной экологической экспертизы по предпроектной (предынвестиционной) документации, изменениям, вносимым в нее, на возведение, реконструкцию, техническую модернизацию объектов, указанных в перечне объектов, для которых проводится оценка воздействия на окружающую среду</t>
  </si>
  <si>
    <t>15</t>
  </si>
  <si>
    <t>Получение заключения государственной экологической экспертизы по изменениям, связанным с обращением с отходами, вносимым в архитектурный или при одностадийной разработке проектной документации строительный проект, на снос объектов</t>
  </si>
  <si>
    <t>3.4.18*</t>
  </si>
  <si>
    <t>27</t>
  </si>
  <si>
    <t>1</t>
  </si>
  <si>
    <t>Получение заключения государственной экологической экспертизы по архитектурному или при одностадийной разработке проектной документации строительному проекту, изменениям, вносимым в него, на снос объектов</t>
  </si>
  <si>
    <t>3.4.18.</t>
  </si>
  <si>
    <t>26</t>
  </si>
  <si>
    <t>Получение заключения государственной экологической экспертизы по проекту технических условий на продукцию, изготовленную из отходов, изменениям, вносимым в него</t>
  </si>
  <si>
    <t>3.4.17.</t>
  </si>
  <si>
    <t>25</t>
  </si>
  <si>
    <t>Получение заключения государственной экологической экспертизы по лесоустроительному проекту, изменениям, вносимым в него</t>
  </si>
  <si>
    <t>3.4.16</t>
  </si>
  <si>
    <t>24</t>
  </si>
  <si>
    <t>2</t>
  </si>
  <si>
    <t>Получение заключения государственной экологической экспертизы по биологическому обоснованию вселения диких животных в угодья, изменениям, вносимым в него</t>
  </si>
  <si>
    <t>3.4.15.</t>
  </si>
  <si>
    <t>23</t>
  </si>
  <si>
    <t>Получение заключения государственной экологической экспертизы по биологическому обоснованию на заготовку и (или) закупку диких животных, не относящихся к объектам охоты и рыболовства, изменениям, вносимым в него</t>
  </si>
  <si>
    <t>3.4.14.</t>
  </si>
  <si>
    <t>22</t>
  </si>
  <si>
    <t>Получение заключения государственной экологической экспертизы по биологическому обоснованию зарыбления рыболовных угодий, изменениям, вносимым в него</t>
  </si>
  <si>
    <t>3.4.13.</t>
  </si>
  <si>
    <t>21</t>
  </si>
  <si>
    <t>Получение заключения государственной экологической экспертизы по рыбоводно-биологическому обоснованию, изменениям, вносимым в него</t>
  </si>
  <si>
    <t>3.4.12.</t>
  </si>
  <si>
    <t>20</t>
  </si>
  <si>
    <t>Получение заключения государственной экологической экспертизы по проекту охотоустройства, изменениям, вносимым в него</t>
  </si>
  <si>
    <t>3.4.11.</t>
  </si>
  <si>
    <t>19</t>
  </si>
  <si>
    <t>Получение заключения государственной экологической экспертизы по проекту водоохранной зоны и прибрежной полосы, изменениям, вносимым в него</t>
  </si>
  <si>
    <t>3.4.10.</t>
  </si>
  <si>
    <t>18</t>
  </si>
  <si>
    <t>Получение заключения государственной экологической экспертизы по документации на мобильные установки, изменениям, вносимым в нее, по использованию, обезвреживанию отходов, трупов животных</t>
  </si>
  <si>
    <t>3.4.9.</t>
  </si>
  <si>
    <t>17</t>
  </si>
  <si>
    <t>Получение заключения государственной экологической экспертизы по изменениям, связанным с обращением с отходами, вносимым в проектную документацию на пользование недрами по объектам, для которых требуется предоставление горного отвода, изменениям, вносимым в нее</t>
  </si>
  <si>
    <t>16</t>
  </si>
  <si>
    <t>Получение заключения государственной экологической экспертизы по проектной документации на пользование недрами по объектам, для которых требуется предоставление горного отвода, изменениям, вносимым в нее</t>
  </si>
  <si>
    <t>3.4.8.</t>
  </si>
  <si>
    <t>Получение заключения государственной экологической экспертизы по изменениям, связанным с обращением с отходами, вносимым в архитектурный или при одностадийной разработке проектной документации строительный проект,  на строительство нефтяных и газовых скважин, возведение и реконструкцию объектов обустройства нефтяных месторождений в части технологического комплекса сбора и транспорта нефти, газа и воды</t>
  </si>
  <si>
    <t>3.4.7.*</t>
  </si>
  <si>
    <t>14</t>
  </si>
  <si>
    <t>Получение заключения государственной экологической экспертизы по архитектурному или при одностадийной разработке проектной документации строительному проекту, изменениям, вносимым в него, на строительство нефтяных и газовых скважин, возведение и реконструкцию объектов обустройства нефтяных месторождений в части технологического комплекса сбора и транспорта нефти, газа и воды</t>
  </si>
  <si>
    <t>3.4.7.</t>
  </si>
  <si>
    <t>13</t>
  </si>
  <si>
    <t>Получение заключения государственной экологической экспертизы по изменениям, связанным с обращениям с отходами, вносимым в архитектурный или при одностадийной разработке проектной документации строительный проект на застройку, в случае, если предпроектная (предынвестиционная) документация на застройку разрабатывалась в форме задания на разработку проектной документации или ее разработка не является обязательной в соответствии с законодательством в области архитектурной, градостроительной и строительной деятельности</t>
  </si>
  <si>
    <t>3.4.6.*</t>
  </si>
  <si>
    <t>12</t>
  </si>
  <si>
    <t>Получение заключения государственной экологической экспертизы по архитектурному или при одностадийной разработке проектной документации строительному проекту на застройку, изменениям, вносимым в него, в случае, если предпроектная (предынвестиционная) документация на застройку разрабатывалась в форме задания на разработку проектной документации или ее разработка не является обязательной в соответствии с законодательством в области архитектурной, градостроительной и строительной деятельности</t>
  </si>
  <si>
    <t>3.4.6.</t>
  </si>
  <si>
    <t>11</t>
  </si>
  <si>
    <t>Получение заключения государственной экологической экспертизы по изменениям, связанным с обращением с отходами, вносимым в архитектурный или при одностадийной разработке проектной документации строительный проект, на возведение, реконструкцию, модернизацию, техническую модернизацию объектов производственной инфраструктуры, обеспечивающих производство, хранение товаров, и (или) объектов для получения электрической, тепловой энергии в границах природных территорий, подлежащих специальной охране</t>
  </si>
  <si>
    <t>3.4.5.*</t>
  </si>
  <si>
    <t>10</t>
  </si>
  <si>
    <t>Получение заключения государственной экологической экспертизы по архитектурному или при одностадийной разработке проектной документации строительному проекту, изменениям, вносимым в него, на возведение, реконструкцию, модернизацию, техническую модернизацию объектов производственной инфраструктуры, обеспечивающих производство, хранение товаров, и (или) объектов для получения электрической, тепловой энергии в границах природных территорий, подлежащих специальной охране</t>
  </si>
  <si>
    <t>9</t>
  </si>
  <si>
    <t>Получение заключения государственной экологической экспертизы по проектной документации на мелиоративные системы</t>
  </si>
  <si>
    <t>3.4.4.**</t>
  </si>
  <si>
    <t>8</t>
  </si>
  <si>
    <t>Получение заключения государственной экологической экспертизы по изменениям, связанным с обращением с отходами, вносимым в архитектурный или при одностадийной разработке проектной документации строительный проект, изменениям, на возведение, реконструкцию, модернизацию, техническую модернизацию объектов, указанных в перечне объектов, для которых проводится оценка воздействия на окружающую среду</t>
  </si>
  <si>
    <t>3.4.4.*</t>
  </si>
  <si>
    <t>7</t>
  </si>
  <si>
    <t>Получение заключения государственной экологической экспертизы по архитектурному или при одностадийной разработке проектной документации строительному проекту, изменениям, вносимым в него, на возведение, реконструкцию, модернизацию, техническую модернизацию объектов, указанных в перечне объектов, для которых проводится оценка воздействия на окружающую среду</t>
  </si>
  <si>
    <t>6</t>
  </si>
  <si>
    <t>Получение заключения государственной экологической экспертизы по изменениям, вносимым в предпроектную (предынвестиционную) документацию, связанным с обращением с отходами, на возведение, реконструкцию, техническую модернизацию объектов, указанных в перечне объектов, для которых проводится оценка воздействия на окружающую среду</t>
  </si>
  <si>
    <t>3.4.3.*</t>
  </si>
  <si>
    <t>5</t>
  </si>
  <si>
    <t>4</t>
  </si>
  <si>
    <t>3</t>
  </si>
  <si>
    <t>НДС (20%)</t>
  </si>
  <si>
    <t>Норма времени на рассмотрение комплекта документов, часов</t>
  </si>
  <si>
    <t>Наименование административной процедуры</t>
  </si>
  <si>
    <t>УТВЕРЖДЕНО</t>
  </si>
  <si>
    <t xml:space="preserve">приказ директора Республиканского центра </t>
  </si>
  <si>
    <t>государственной экологической экспертизы, подготовки,</t>
  </si>
  <si>
    <t>повышения квалификации и переподготовки кадров Минприроды</t>
  </si>
  <si>
    <t>Размер платы, взимаемой при осуществлении административной процедуры</t>
  </si>
  <si>
    <t>Примечание</t>
  </si>
  <si>
    <r>
      <t>Градостроительные проекты, а также изменения и (или) дополнения, вносимые в них</t>
    </r>
    <r>
      <rPr>
        <sz val="13"/>
        <color theme="1"/>
        <rFont val="Times New Roman"/>
        <family val="1"/>
        <charset val="204"/>
      </rPr>
      <t/>
    </r>
  </si>
  <si>
    <t>+</t>
  </si>
  <si>
    <t>Предпроектная (предынвестиционная) документация на застройку</t>
  </si>
  <si>
    <t>расчет новой нормы не требуется, просто дополнить наименование</t>
  </si>
  <si>
    <t xml:space="preserve">Предпроектная (предынвестиционная) документация на возведение, реконструкцию объектов, указанных в статье 7 Закона, на архитектурные и при одностадийном проектировании строительные проекты (в том числе с внесенными изменениями в случае, если проектные решения в них превышают нормативы допустимого воздействия на окружающую среду и объемы использования природных ресурсов, установленные в утвержденной проектной документации) на возведение, реконструкцию объектов, указанных в статье 7 Закона </t>
  </si>
  <si>
    <t>полный расчет нормы времени</t>
  </si>
  <si>
    <t>расчет новой нормы не требуется, просто изменить наименование</t>
  </si>
  <si>
    <t>Архитектурные  и при одностадийном проектировании строительные проекты на застройку ( в том числе с внесенными изменениями) в случае, если проектные решения в них не обеспечивают нормативы допустимого воздействия на окружающую среду и объемы использования природных ресурсов, указанные в заключениях государственной экологической экспертизы по предпроектной (предынвестиционной) документации</t>
  </si>
  <si>
    <t xml:space="preserve">Проектная документация на пользование недрами, а также изменения и (или) дополнения, вносимые в нее, за исключением проектной документации по строительству одиночных скажинных водозаборов </t>
  </si>
  <si>
    <t xml:space="preserve">Проектная документация по строительству одиночных скажинных водозаборов </t>
  </si>
  <si>
    <t>_______   от   _____.__________.2026 года</t>
  </si>
  <si>
    <t>Приложение 1</t>
  </si>
  <si>
    <t>к публичному договору возмездного оказания услуг</t>
  </si>
  <si>
    <t>(на проведение государственной экологической</t>
  </si>
  <si>
    <t>экспертизы)</t>
  </si>
  <si>
    <t>3.4.8.*</t>
  </si>
  <si>
    <t>Размер платы, взимаемой при осуществлении административной процедуры (ускоренный порядок рассмотрения)</t>
  </si>
  <si>
    <t>Приложение 2</t>
  </si>
  <si>
    <t xml:space="preserve"> *     Для объектов, расположенных в границах Китайско-Белорусского индустриального парка «Великий камень» - 7 дней; для объектов на строительство нефтяных и газовых скважин, возведение и реконструкцию объектов обустройства нефтяных месторождений в части технологического комплекса сбора и транспорта нефти, газа и воды - 5 дней.</t>
  </si>
  <si>
    <t xml:space="preserve">  от  23.02.2026 </t>
  </si>
  <si>
    <t xml:space="preserve"> от  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</si>
</sst>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49" fontId="14" fillId="3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0" xfId="0" applyNumberFormat="1" applyFont="1" applyFill="1" applyAlignment="1">
      <alignment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18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4" fontId="17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275A-013A-4B3E-9A1B-0CB82C5684A6}">
  <sheetPr>
    <pageSetUpPr fitToPage="1"/>
  </sheetPr>
  <dimension ref="A1:M66"/>
  <sheetViews>
    <sheetView topLeftCell="A8" zoomScale="68" zoomScaleNormal="68" workbookViewId="0">
      <selection activeCell="C14" sqref="C14"/>
    </sheetView>
  </sheetViews>
  <sheetFormatPr defaultRowHeight="15.75" x14ac:dyDescent="0.25"/>
  <cols>
    <col min="1" max="1" width="12" style="3" customWidth="1"/>
    <col min="2" max="2" width="36.5703125" style="3" customWidth="1"/>
    <col min="3" max="3" width="140.140625" style="2" customWidth="1"/>
    <col min="4" max="4" width="53.7109375" style="1" hidden="1" customWidth="1"/>
    <col min="5" max="5" width="0.140625" style="1" hidden="1" customWidth="1"/>
    <col min="6" max="6" width="9.140625" style="1" hidden="1" customWidth="1"/>
    <col min="7" max="7" width="31" style="1" hidden="1" customWidth="1"/>
    <col min="8" max="8" width="28.42578125" style="1" customWidth="1"/>
    <col min="9" max="9" width="17.42578125" style="1" customWidth="1"/>
    <col min="10" max="10" width="24.28515625" style="1" customWidth="1"/>
    <col min="11" max="11" width="25.5703125" style="1" hidden="1" customWidth="1"/>
    <col min="12" max="12" width="15.85546875" style="1" hidden="1" customWidth="1"/>
    <col min="13" max="13" width="24.5703125" style="1" hidden="1" customWidth="1"/>
    <col min="14" max="16384" width="9.140625" style="1"/>
  </cols>
  <sheetData>
    <row r="1" spans="4:10" hidden="1" x14ac:dyDescent="0.25">
      <c r="D1" s="4"/>
    </row>
    <row r="2" spans="4:10" ht="20.25" hidden="1" x14ac:dyDescent="0.3">
      <c r="D2" s="52"/>
      <c r="E2" s="52"/>
      <c r="F2" s="52"/>
      <c r="G2" s="45">
        <v>22.34</v>
      </c>
    </row>
    <row r="3" spans="4:10" ht="20.25" hidden="1" x14ac:dyDescent="0.3">
      <c r="D3" s="52"/>
      <c r="E3" s="52"/>
      <c r="F3" s="52"/>
    </row>
    <row r="4" spans="4:10" ht="20.25" hidden="1" x14ac:dyDescent="0.3">
      <c r="D4" s="52"/>
      <c r="E4" s="52"/>
      <c r="F4" s="52"/>
    </row>
    <row r="5" spans="4:10" ht="20.25" hidden="1" x14ac:dyDescent="0.3">
      <c r="D5" s="52"/>
      <c r="E5" s="52"/>
      <c r="F5" s="52"/>
    </row>
    <row r="6" spans="4:10" ht="20.25" hidden="1" x14ac:dyDescent="0.3">
      <c r="D6" s="53"/>
      <c r="E6" s="53"/>
      <c r="F6" s="53"/>
    </row>
    <row r="7" spans="4:10" ht="20.25" hidden="1" x14ac:dyDescent="0.3">
      <c r="D7" s="52"/>
      <c r="E7" s="52"/>
      <c r="F7" s="52"/>
    </row>
    <row r="8" spans="4:10" x14ac:dyDescent="0.25">
      <c r="D8" s="4"/>
    </row>
    <row r="9" spans="4:10" x14ac:dyDescent="0.25">
      <c r="D9" s="4"/>
    </row>
    <row r="10" spans="4:10" ht="20.25" x14ac:dyDescent="0.3">
      <c r="D10" s="4"/>
      <c r="H10" s="52" t="s">
        <v>112</v>
      </c>
      <c r="I10" s="52"/>
      <c r="J10" s="52"/>
    </row>
    <row r="11" spans="4:10" ht="20.25" x14ac:dyDescent="0.3">
      <c r="D11" s="4"/>
      <c r="H11" s="52" t="s">
        <v>113</v>
      </c>
      <c r="I11" s="52"/>
      <c r="J11" s="52"/>
    </row>
    <row r="12" spans="4:10" ht="20.25" x14ac:dyDescent="0.3">
      <c r="D12" s="4"/>
      <c r="H12" s="52" t="s">
        <v>114</v>
      </c>
      <c r="I12" s="52"/>
      <c r="J12" s="52"/>
    </row>
    <row r="13" spans="4:10" ht="20.25" x14ac:dyDescent="0.3">
      <c r="D13" s="4"/>
      <c r="H13" s="52" t="s">
        <v>115</v>
      </c>
      <c r="I13" s="52"/>
      <c r="J13" s="52"/>
    </row>
    <row r="14" spans="4:10" ht="23.25" customHeight="1" x14ac:dyDescent="0.3">
      <c r="H14" s="52" t="s">
        <v>120</v>
      </c>
      <c r="I14" s="52"/>
      <c r="J14" s="52"/>
    </row>
    <row r="15" spans="4:10" ht="20.25" x14ac:dyDescent="0.3">
      <c r="H15" s="5"/>
      <c r="I15" s="5"/>
      <c r="J15" s="5"/>
    </row>
    <row r="16" spans="4:10" ht="20.25" x14ac:dyDescent="0.3">
      <c r="H16" s="5"/>
      <c r="I16" s="5"/>
      <c r="J16" s="5"/>
    </row>
    <row r="17" spans="1:13" ht="20.25" x14ac:dyDescent="0.3">
      <c r="H17" s="5"/>
      <c r="I17" s="5"/>
      <c r="J17" s="5"/>
    </row>
    <row r="18" spans="1:13" ht="27" x14ac:dyDescent="0.35">
      <c r="A18" s="54" t="s">
        <v>99</v>
      </c>
      <c r="B18" s="54"/>
      <c r="C18" s="54"/>
      <c r="D18" s="54"/>
      <c r="E18" s="54"/>
      <c r="F18" s="54"/>
      <c r="G18" s="54"/>
      <c r="H18" s="54"/>
      <c r="I18" s="54"/>
      <c r="J18" s="54"/>
    </row>
    <row r="20" spans="1:13" ht="84.75" customHeight="1" x14ac:dyDescent="0.25">
      <c r="A20" s="6" t="s">
        <v>8</v>
      </c>
      <c r="B20" s="6" t="s">
        <v>11</v>
      </c>
      <c r="C20" s="7" t="s">
        <v>94</v>
      </c>
      <c r="D20" s="6" t="s">
        <v>93</v>
      </c>
      <c r="G20" s="6" t="s">
        <v>100</v>
      </c>
      <c r="H20" s="6" t="s">
        <v>9</v>
      </c>
      <c r="I20" s="6" t="s">
        <v>92</v>
      </c>
      <c r="J20" s="6" t="s">
        <v>10</v>
      </c>
      <c r="K20" s="46" t="s">
        <v>9</v>
      </c>
      <c r="L20" s="46" t="s">
        <v>92</v>
      </c>
      <c r="M20" s="46" t="s">
        <v>10</v>
      </c>
    </row>
    <row r="21" spans="1:13" ht="36.75" hidden="1" customHeight="1" x14ac:dyDescent="0.25">
      <c r="A21" s="8" t="s">
        <v>26</v>
      </c>
      <c r="B21" s="8"/>
      <c r="C21" s="9" t="s">
        <v>101</v>
      </c>
      <c r="D21" s="10">
        <v>2602.4499999999998</v>
      </c>
      <c r="K21" s="47"/>
      <c r="L21" s="47"/>
      <c r="M21" s="47"/>
    </row>
    <row r="22" spans="1:13" ht="45.75" customHeight="1" x14ac:dyDescent="0.25">
      <c r="A22" s="11" t="s">
        <v>26</v>
      </c>
      <c r="B22" s="12" t="s">
        <v>12</v>
      </c>
      <c r="C22" s="13" t="s">
        <v>17</v>
      </c>
      <c r="D22" s="14">
        <v>97.07</v>
      </c>
      <c r="E22" s="15"/>
      <c r="F22" s="15"/>
      <c r="G22" s="16" t="s">
        <v>102</v>
      </c>
      <c r="H22" s="17">
        <v>2528.67</v>
      </c>
      <c r="I22" s="17">
        <f>H22*0.2</f>
        <v>505.73400000000004</v>
      </c>
      <c r="J22" s="17">
        <f>H22+I22</f>
        <v>3034.404</v>
      </c>
      <c r="K22" s="48">
        <v>3848.83</v>
      </c>
      <c r="L22" s="48">
        <f>K22*0.2</f>
        <v>769.76600000000008</v>
      </c>
      <c r="M22" s="48">
        <f>K22+L22</f>
        <v>4618.5959999999995</v>
      </c>
    </row>
    <row r="23" spans="1:13" ht="31.5" hidden="1" customHeight="1" x14ac:dyDescent="0.25">
      <c r="A23" s="11" t="s">
        <v>36</v>
      </c>
      <c r="B23" s="18"/>
      <c r="C23" s="19" t="s">
        <v>103</v>
      </c>
      <c r="D23" s="14">
        <v>1617.98</v>
      </c>
      <c r="E23" s="15"/>
      <c r="F23" s="15"/>
      <c r="G23" s="15"/>
      <c r="H23" s="17">
        <f>$G$2*D23</f>
        <v>36145.673199999997</v>
      </c>
      <c r="I23" s="17">
        <f t="shared" ref="I23:I62" si="0">H23*0.2</f>
        <v>7229.1346400000002</v>
      </c>
      <c r="J23" s="17">
        <f t="shared" ref="J23:J61" si="1">H23+I23</f>
        <v>43374.807839999994</v>
      </c>
      <c r="K23" s="48"/>
      <c r="L23" s="48">
        <f t="shared" ref="L23:L27" si="2">K23*0.2</f>
        <v>0</v>
      </c>
      <c r="M23" s="48">
        <f t="shared" ref="M23:M26" si="3">K23+L23</f>
        <v>0</v>
      </c>
    </row>
    <row r="24" spans="1:13" ht="48" customHeight="1" x14ac:dyDescent="0.25">
      <c r="A24" s="11" t="s">
        <v>36</v>
      </c>
      <c r="B24" s="20" t="s">
        <v>13</v>
      </c>
      <c r="C24" s="21" t="s">
        <v>18</v>
      </c>
      <c r="D24" s="14">
        <v>60.35</v>
      </c>
      <c r="E24" s="15"/>
      <c r="F24" s="15"/>
      <c r="G24" s="22" t="s">
        <v>104</v>
      </c>
      <c r="H24" s="17">
        <v>1572.12</v>
      </c>
      <c r="I24" s="17">
        <f t="shared" si="0"/>
        <v>314.42399999999998</v>
      </c>
      <c r="J24" s="17">
        <f t="shared" si="1"/>
        <v>1886.5439999999999</v>
      </c>
      <c r="K24" s="48">
        <v>2392.88</v>
      </c>
      <c r="L24" s="48">
        <f t="shared" si="2"/>
        <v>478.57600000000002</v>
      </c>
      <c r="M24" s="48">
        <f t="shared" si="3"/>
        <v>2871.4560000000001</v>
      </c>
    </row>
    <row r="25" spans="1:13" ht="137.25" hidden="1" customHeight="1" x14ac:dyDescent="0.25">
      <c r="A25" s="11" t="s">
        <v>26</v>
      </c>
      <c r="B25" s="18"/>
      <c r="C25" s="23" t="s">
        <v>105</v>
      </c>
      <c r="D25" s="14">
        <v>4251.53</v>
      </c>
      <c r="E25" s="15"/>
      <c r="F25" s="15"/>
      <c r="G25" s="15"/>
      <c r="H25" s="24">
        <f>$G$2*D25</f>
        <v>94979.180199999988</v>
      </c>
      <c r="I25" s="24">
        <f t="shared" si="0"/>
        <v>18995.836039999998</v>
      </c>
      <c r="J25" s="24">
        <f t="shared" si="1"/>
        <v>113975.01623999998</v>
      </c>
      <c r="K25" s="48"/>
      <c r="L25" s="48">
        <f t="shared" si="2"/>
        <v>0</v>
      </c>
      <c r="M25" s="48">
        <f t="shared" si="3"/>
        <v>0</v>
      </c>
    </row>
    <row r="26" spans="1:13" ht="66.75" customHeight="1" x14ac:dyDescent="0.25">
      <c r="A26" s="11" t="s">
        <v>91</v>
      </c>
      <c r="B26" s="25" t="s">
        <v>19</v>
      </c>
      <c r="C26" s="26" t="s">
        <v>20</v>
      </c>
      <c r="D26" s="27">
        <v>25.42</v>
      </c>
      <c r="E26" s="15"/>
      <c r="F26" s="15"/>
      <c r="G26" s="28" t="s">
        <v>106</v>
      </c>
      <c r="H26" s="24">
        <v>662.19</v>
      </c>
      <c r="I26" s="24">
        <f t="shared" si="0"/>
        <v>132.43800000000002</v>
      </c>
      <c r="J26" s="24">
        <f t="shared" si="1"/>
        <v>794.62800000000004</v>
      </c>
      <c r="K26" s="48">
        <v>1007.9</v>
      </c>
      <c r="L26" s="48">
        <f t="shared" si="2"/>
        <v>201.58</v>
      </c>
      <c r="M26" s="48">
        <f t="shared" si="3"/>
        <v>1209.48</v>
      </c>
    </row>
    <row r="27" spans="1:13" ht="91.5" customHeight="1" x14ac:dyDescent="0.25">
      <c r="A27" s="11" t="s">
        <v>90</v>
      </c>
      <c r="B27" s="29" t="s">
        <v>14</v>
      </c>
      <c r="C27" s="30" t="s">
        <v>21</v>
      </c>
      <c r="D27" s="27">
        <v>158.58000000000001</v>
      </c>
      <c r="E27" s="15"/>
      <c r="F27" s="15"/>
      <c r="G27" s="28" t="s">
        <v>104</v>
      </c>
      <c r="H27" s="17">
        <v>4131.01</v>
      </c>
      <c r="I27" s="24">
        <f t="shared" si="0"/>
        <v>826.20200000000011</v>
      </c>
      <c r="J27" s="17">
        <f>H27+I27</f>
        <v>4957.2120000000004</v>
      </c>
      <c r="K27" s="48">
        <v>6287.7</v>
      </c>
      <c r="L27" s="48">
        <f t="shared" si="2"/>
        <v>1257.54</v>
      </c>
      <c r="M27" s="48">
        <f>K27+L27</f>
        <v>7545.24</v>
      </c>
    </row>
    <row r="28" spans="1:13" ht="91.5" customHeight="1" x14ac:dyDescent="0.25">
      <c r="A28" s="11" t="s">
        <v>89</v>
      </c>
      <c r="B28" s="20" t="s">
        <v>88</v>
      </c>
      <c r="C28" s="31" t="s">
        <v>87</v>
      </c>
      <c r="D28" s="27">
        <v>56.14</v>
      </c>
      <c r="E28" s="15"/>
      <c r="F28" s="15"/>
      <c r="G28" s="28" t="s">
        <v>106</v>
      </c>
      <c r="H28" s="24">
        <v>1462.45</v>
      </c>
      <c r="I28" s="24">
        <f t="shared" si="0"/>
        <v>292.49</v>
      </c>
      <c r="J28" s="24">
        <f t="shared" si="1"/>
        <v>1754.94</v>
      </c>
      <c r="K28" s="48">
        <v>2225.9499999999998</v>
      </c>
      <c r="L28" s="48">
        <f t="shared" ref="L28:L62" si="4">K28*0.2</f>
        <v>445.19</v>
      </c>
      <c r="M28" s="48">
        <f t="shared" ref="M28" si="5">K28+L28</f>
        <v>2671.14</v>
      </c>
    </row>
    <row r="29" spans="1:13" ht="104.25" customHeight="1" x14ac:dyDescent="0.25">
      <c r="A29" s="11" t="s">
        <v>86</v>
      </c>
      <c r="B29" s="20" t="s">
        <v>15</v>
      </c>
      <c r="C29" s="32" t="s">
        <v>85</v>
      </c>
      <c r="D29" s="27">
        <v>158.58000000000001</v>
      </c>
      <c r="E29" s="15"/>
      <c r="F29" s="15"/>
      <c r="G29" s="28" t="s">
        <v>107</v>
      </c>
      <c r="H29" s="17">
        <v>4131.01</v>
      </c>
      <c r="I29" s="17">
        <f t="shared" si="0"/>
        <v>826.20200000000011</v>
      </c>
      <c r="J29" s="17">
        <f>H29+I29</f>
        <v>4957.2120000000004</v>
      </c>
      <c r="K29" s="48">
        <v>6287.7</v>
      </c>
      <c r="L29" s="48">
        <f t="shared" si="4"/>
        <v>1257.54</v>
      </c>
      <c r="M29" s="48">
        <f>K29+L29</f>
        <v>7545.24</v>
      </c>
    </row>
    <row r="30" spans="1:13" ht="116.25" customHeight="1" x14ac:dyDescent="0.25">
      <c r="A30" s="11" t="s">
        <v>84</v>
      </c>
      <c r="B30" s="20" t="s">
        <v>83</v>
      </c>
      <c r="C30" s="33" t="s">
        <v>82</v>
      </c>
      <c r="D30" s="27">
        <v>56.14</v>
      </c>
      <c r="E30" s="15"/>
      <c r="F30" s="15"/>
      <c r="G30" s="28" t="s">
        <v>106</v>
      </c>
      <c r="H30" s="24">
        <v>1462.45</v>
      </c>
      <c r="I30" s="24">
        <f t="shared" si="0"/>
        <v>292.49</v>
      </c>
      <c r="J30" s="24">
        <f t="shared" si="1"/>
        <v>1754.94</v>
      </c>
      <c r="K30" s="48">
        <v>2225.9499999999998</v>
      </c>
      <c r="L30" s="48">
        <f t="shared" si="4"/>
        <v>445.19</v>
      </c>
      <c r="M30" s="48">
        <f t="shared" ref="M30" si="6">K30+L30</f>
        <v>2671.14</v>
      </c>
    </row>
    <row r="31" spans="1:13" ht="46.5" customHeight="1" x14ac:dyDescent="0.25">
      <c r="A31" s="11" t="s">
        <v>81</v>
      </c>
      <c r="B31" s="20" t="s">
        <v>80</v>
      </c>
      <c r="C31" s="32" t="s">
        <v>79</v>
      </c>
      <c r="D31" s="27">
        <v>22.46</v>
      </c>
      <c r="E31" s="15"/>
      <c r="F31" s="15"/>
      <c r="G31" s="16" t="s">
        <v>102</v>
      </c>
      <c r="H31" s="17">
        <v>585.08000000000004</v>
      </c>
      <c r="I31" s="17">
        <f t="shared" si="0"/>
        <v>117.01600000000002</v>
      </c>
      <c r="J31" s="17">
        <f>H31+I31</f>
        <v>702.096</v>
      </c>
      <c r="K31" s="48">
        <v>890.54</v>
      </c>
      <c r="L31" s="48">
        <f t="shared" si="4"/>
        <v>178.108</v>
      </c>
      <c r="M31" s="48">
        <f>K31+L31</f>
        <v>1068.6479999999999</v>
      </c>
    </row>
    <row r="32" spans="1:13" ht="130.5" hidden="1" customHeight="1" x14ac:dyDescent="0.25">
      <c r="A32" s="11" t="s">
        <v>36</v>
      </c>
      <c r="B32" s="18"/>
      <c r="C32" s="19" t="s">
        <v>0</v>
      </c>
      <c r="D32" s="27">
        <v>3658.49</v>
      </c>
      <c r="E32" s="15"/>
      <c r="F32" s="15"/>
      <c r="G32" s="34"/>
      <c r="H32" s="17">
        <f>$G$2*D32</f>
        <v>81730.666599999997</v>
      </c>
      <c r="I32" s="17">
        <f t="shared" si="0"/>
        <v>16346.133320000001</v>
      </c>
      <c r="J32" s="17">
        <f t="shared" si="1"/>
        <v>98076.79991999999</v>
      </c>
      <c r="K32" s="48"/>
      <c r="L32" s="48">
        <f t="shared" si="4"/>
        <v>0</v>
      </c>
      <c r="M32" s="48">
        <f t="shared" ref="M32" si="7">K32+L32</f>
        <v>0</v>
      </c>
    </row>
    <row r="33" spans="1:13" ht="135" customHeight="1" x14ac:dyDescent="0.25">
      <c r="A33" s="11" t="s">
        <v>78</v>
      </c>
      <c r="B33" s="20" t="s">
        <v>16</v>
      </c>
      <c r="C33" s="32" t="s">
        <v>77</v>
      </c>
      <c r="D33" s="27">
        <v>136.46</v>
      </c>
      <c r="E33" s="15"/>
      <c r="F33" s="15"/>
      <c r="G33" s="28" t="s">
        <v>107</v>
      </c>
      <c r="H33" s="17">
        <v>3554.78</v>
      </c>
      <c r="I33" s="17">
        <f t="shared" si="0"/>
        <v>710.95600000000013</v>
      </c>
      <c r="J33" s="17">
        <f>H33+I33</f>
        <v>4265.7360000000008</v>
      </c>
      <c r="K33" s="48">
        <v>5410.64</v>
      </c>
      <c r="L33" s="48">
        <f t="shared" si="4"/>
        <v>1082.1280000000002</v>
      </c>
      <c r="M33" s="48">
        <f>K33+L33</f>
        <v>6492.768</v>
      </c>
    </row>
    <row r="34" spans="1:13" ht="101.25" hidden="1" x14ac:dyDescent="0.25">
      <c r="A34" s="11" t="s">
        <v>26</v>
      </c>
      <c r="B34" s="18"/>
      <c r="C34" s="19" t="s">
        <v>108</v>
      </c>
      <c r="D34" s="27">
        <v>1992.52</v>
      </c>
      <c r="E34" s="15"/>
      <c r="F34" s="15"/>
      <c r="G34" s="34"/>
      <c r="H34" s="24">
        <f>$G$2*D34</f>
        <v>44512.896800000002</v>
      </c>
      <c r="I34" s="24">
        <f t="shared" si="0"/>
        <v>8902.5793600000015</v>
      </c>
      <c r="J34" s="24">
        <f t="shared" si="1"/>
        <v>53415.476160000006</v>
      </c>
      <c r="K34" s="48"/>
      <c r="L34" s="48">
        <f t="shared" si="4"/>
        <v>0</v>
      </c>
      <c r="M34" s="48">
        <f t="shared" ref="M34" si="8">K34+L34</f>
        <v>0</v>
      </c>
    </row>
    <row r="35" spans="1:13" ht="150.75" customHeight="1" x14ac:dyDescent="0.25">
      <c r="A35" s="11" t="s">
        <v>76</v>
      </c>
      <c r="B35" s="25" t="s">
        <v>75</v>
      </c>
      <c r="C35" s="35" t="s">
        <v>74</v>
      </c>
      <c r="D35" s="27">
        <v>48.04</v>
      </c>
      <c r="E35" s="15"/>
      <c r="F35" s="15"/>
      <c r="G35" s="28" t="s">
        <v>106</v>
      </c>
      <c r="H35" s="24">
        <v>1251.44</v>
      </c>
      <c r="I35" s="24">
        <f t="shared" si="0"/>
        <v>250.28800000000001</v>
      </c>
      <c r="J35" s="24">
        <f>H35+I35</f>
        <v>1501.7280000000001</v>
      </c>
      <c r="K35" s="48">
        <v>1904.79</v>
      </c>
      <c r="L35" s="48">
        <f t="shared" si="4"/>
        <v>380.95800000000003</v>
      </c>
      <c r="M35" s="48">
        <f>K35+L35</f>
        <v>2285.748</v>
      </c>
    </row>
    <row r="36" spans="1:13" ht="148.5" customHeight="1" x14ac:dyDescent="0.25">
      <c r="A36" s="11" t="s">
        <v>73</v>
      </c>
      <c r="B36" s="20" t="s">
        <v>72</v>
      </c>
      <c r="C36" s="32" t="s">
        <v>71</v>
      </c>
      <c r="D36" s="27">
        <v>74.319999999999993</v>
      </c>
      <c r="E36" s="15"/>
      <c r="F36" s="15"/>
      <c r="G36" s="28" t="s">
        <v>107</v>
      </c>
      <c r="H36" s="17">
        <v>1936.04</v>
      </c>
      <c r="I36" s="17">
        <f t="shared" si="0"/>
        <v>387.20800000000003</v>
      </c>
      <c r="J36" s="17">
        <f>H36+I36</f>
        <v>2323.248</v>
      </c>
      <c r="K36" s="48">
        <v>2946.79</v>
      </c>
      <c r="L36" s="48">
        <f t="shared" si="4"/>
        <v>589.35800000000006</v>
      </c>
      <c r="M36" s="48">
        <f>K36+L36</f>
        <v>3536.1480000000001</v>
      </c>
    </row>
    <row r="37" spans="1:13" ht="12" hidden="1" customHeight="1" x14ac:dyDescent="0.25">
      <c r="A37" s="11" t="s">
        <v>26</v>
      </c>
      <c r="B37" s="18"/>
      <c r="C37" s="19" t="s">
        <v>1</v>
      </c>
      <c r="D37" s="27">
        <v>4053.67</v>
      </c>
      <c r="E37" s="15"/>
      <c r="F37" s="15"/>
      <c r="G37" s="34"/>
      <c r="H37" s="17">
        <f>$G$2*D37</f>
        <v>90558.987800000003</v>
      </c>
      <c r="I37" s="17">
        <f t="shared" si="0"/>
        <v>18111.797560000003</v>
      </c>
      <c r="J37" s="17">
        <f t="shared" si="1"/>
        <v>108670.78536000001</v>
      </c>
      <c r="K37" s="48"/>
      <c r="L37" s="48">
        <f t="shared" si="4"/>
        <v>0</v>
      </c>
      <c r="M37" s="48">
        <f t="shared" ref="M37" si="9">K37+L37</f>
        <v>0</v>
      </c>
    </row>
    <row r="38" spans="1:13" ht="144" customHeight="1" x14ac:dyDescent="0.25">
      <c r="A38" s="11" t="s">
        <v>70</v>
      </c>
      <c r="B38" s="11" t="s">
        <v>69</v>
      </c>
      <c r="C38" s="36" t="s">
        <v>68</v>
      </c>
      <c r="D38" s="27">
        <v>24.39</v>
      </c>
      <c r="E38" s="15"/>
      <c r="F38" s="15"/>
      <c r="G38" s="28" t="s">
        <v>106</v>
      </c>
      <c r="H38" s="17">
        <v>635.36</v>
      </c>
      <c r="I38" s="17">
        <f t="shared" si="0"/>
        <v>127.072</v>
      </c>
      <c r="J38" s="17">
        <f>H38+I38</f>
        <v>762.43200000000002</v>
      </c>
      <c r="K38" s="48">
        <v>967.06</v>
      </c>
      <c r="L38" s="48">
        <f t="shared" si="4"/>
        <v>193.41200000000001</v>
      </c>
      <c r="M38" s="48">
        <f>K38+L38</f>
        <v>1160.472</v>
      </c>
    </row>
    <row r="39" spans="1:13" ht="109.5" customHeight="1" x14ac:dyDescent="0.25">
      <c r="A39" s="11" t="s">
        <v>67</v>
      </c>
      <c r="B39" s="12" t="s">
        <v>66</v>
      </c>
      <c r="C39" s="32" t="s">
        <v>65</v>
      </c>
      <c r="D39" s="27">
        <v>151.19999999999999</v>
      </c>
      <c r="E39" s="15"/>
      <c r="F39" s="15"/>
      <c r="G39" s="28" t="s">
        <v>106</v>
      </c>
      <c r="H39" s="17">
        <v>3938.76</v>
      </c>
      <c r="I39" s="17">
        <f t="shared" si="0"/>
        <v>787.75200000000007</v>
      </c>
      <c r="J39" s="17">
        <f t="shared" si="1"/>
        <v>4726.5120000000006</v>
      </c>
      <c r="K39" s="48">
        <v>5995.08</v>
      </c>
      <c r="L39" s="48">
        <f t="shared" si="4"/>
        <v>1199.0160000000001</v>
      </c>
      <c r="M39" s="48">
        <f t="shared" ref="M39" si="10">K39+L39</f>
        <v>7194.0959999999995</v>
      </c>
    </row>
    <row r="40" spans="1:13" ht="114" customHeight="1" x14ac:dyDescent="0.25">
      <c r="A40" s="11" t="s">
        <v>64</v>
      </c>
      <c r="B40" s="12" t="s">
        <v>63</v>
      </c>
      <c r="C40" s="35" t="s">
        <v>62</v>
      </c>
      <c r="D40" s="27">
        <v>47.96</v>
      </c>
      <c r="E40" s="15"/>
      <c r="F40" s="15"/>
      <c r="G40" s="28" t="s">
        <v>106</v>
      </c>
      <c r="H40" s="24">
        <v>1249.3599999999999</v>
      </c>
      <c r="I40" s="24">
        <f t="shared" si="0"/>
        <v>249.87199999999999</v>
      </c>
      <c r="J40" s="24">
        <f>H40+I40</f>
        <v>1499.232</v>
      </c>
      <c r="K40" s="48">
        <v>1901.61</v>
      </c>
      <c r="L40" s="48">
        <f t="shared" si="4"/>
        <v>380.322</v>
      </c>
      <c r="M40" s="48">
        <f>K40+L40</f>
        <v>2281.9319999999998</v>
      </c>
    </row>
    <row r="41" spans="1:13" ht="15.75" hidden="1" customHeight="1" x14ac:dyDescent="0.25">
      <c r="A41" s="11" t="s">
        <v>36</v>
      </c>
      <c r="B41" s="8"/>
      <c r="C41" s="19" t="s">
        <v>109</v>
      </c>
      <c r="D41" s="37">
        <v>3563.32</v>
      </c>
      <c r="E41" s="15"/>
      <c r="F41" s="15"/>
      <c r="G41" s="34"/>
      <c r="H41" s="24">
        <f>$G$2*D41</f>
        <v>79604.568800000008</v>
      </c>
      <c r="I41" s="24">
        <f t="shared" si="0"/>
        <v>15920.913760000003</v>
      </c>
      <c r="J41" s="24">
        <f t="shared" si="1"/>
        <v>95525.482560000004</v>
      </c>
      <c r="K41" s="48"/>
      <c r="L41" s="48">
        <f t="shared" si="4"/>
        <v>0</v>
      </c>
      <c r="M41" s="48">
        <f t="shared" ref="M41" si="11">K41+L41</f>
        <v>0</v>
      </c>
    </row>
    <row r="42" spans="1:13" ht="73.5" customHeight="1" x14ac:dyDescent="0.25">
      <c r="A42" s="11" t="s">
        <v>22</v>
      </c>
      <c r="B42" s="20" t="s">
        <v>61</v>
      </c>
      <c r="C42" s="38" t="s">
        <v>60</v>
      </c>
      <c r="D42" s="39">
        <v>132.93</v>
      </c>
      <c r="E42" s="15"/>
      <c r="F42" s="15"/>
      <c r="G42" s="28" t="s">
        <v>107</v>
      </c>
      <c r="H42" s="17">
        <v>3462.83</v>
      </c>
      <c r="I42" s="17">
        <f t="shared" si="0"/>
        <v>692.56600000000003</v>
      </c>
      <c r="J42" s="17">
        <f>H42+I42</f>
        <v>4155.3959999999997</v>
      </c>
      <c r="K42" s="48">
        <v>5270.67</v>
      </c>
      <c r="L42" s="48">
        <f t="shared" si="4"/>
        <v>1054.134</v>
      </c>
      <c r="M42" s="48">
        <f>K42+L42</f>
        <v>6324.8040000000001</v>
      </c>
    </row>
    <row r="43" spans="1:13" ht="41.25" hidden="1" customHeight="1" x14ac:dyDescent="0.25">
      <c r="A43" s="11" t="s">
        <v>26</v>
      </c>
      <c r="B43" s="40"/>
      <c r="C43" s="19" t="s">
        <v>110</v>
      </c>
      <c r="D43" s="27">
        <v>441.83</v>
      </c>
      <c r="E43" s="15"/>
      <c r="F43" s="15"/>
      <c r="G43" s="34"/>
      <c r="H43" s="17">
        <f>$G$2*D43</f>
        <v>9870.4822000000004</v>
      </c>
      <c r="I43" s="17">
        <f t="shared" si="0"/>
        <v>1974.0964400000003</v>
      </c>
      <c r="J43" s="17">
        <f t="shared" si="1"/>
        <v>11844.57864</v>
      </c>
      <c r="K43" s="48"/>
      <c r="L43" s="48">
        <f t="shared" si="4"/>
        <v>0</v>
      </c>
      <c r="M43" s="48">
        <f t="shared" ref="M43:M46" si="12">K43+L43</f>
        <v>0</v>
      </c>
    </row>
    <row r="44" spans="1:13" ht="41.25" hidden="1" customHeight="1" x14ac:dyDescent="0.25">
      <c r="A44" s="11" t="s">
        <v>36</v>
      </c>
      <c r="B44" s="29"/>
      <c r="C44" s="41"/>
      <c r="D44" s="27"/>
      <c r="E44" s="15"/>
      <c r="F44" s="15"/>
      <c r="G44" s="34"/>
      <c r="H44" s="17">
        <f>$G$2*D44</f>
        <v>0</v>
      </c>
      <c r="I44" s="17">
        <f t="shared" si="0"/>
        <v>0</v>
      </c>
      <c r="J44" s="17">
        <f t="shared" si="1"/>
        <v>0</v>
      </c>
      <c r="K44" s="48"/>
      <c r="L44" s="48">
        <f t="shared" si="4"/>
        <v>0</v>
      </c>
      <c r="M44" s="48">
        <f t="shared" si="12"/>
        <v>0</v>
      </c>
    </row>
    <row r="45" spans="1:13" ht="75" hidden="1" customHeight="1" x14ac:dyDescent="0.25">
      <c r="A45" s="11" t="s">
        <v>36</v>
      </c>
      <c r="B45" s="18"/>
      <c r="C45" s="19" t="s">
        <v>2</v>
      </c>
      <c r="D45" s="14">
        <v>1617.72</v>
      </c>
      <c r="E45" s="15"/>
      <c r="F45" s="15"/>
      <c r="G45" s="34"/>
      <c r="H45" s="17">
        <f>$G$2*D45</f>
        <v>36139.864800000003</v>
      </c>
      <c r="I45" s="17">
        <f t="shared" si="0"/>
        <v>7227.972960000001</v>
      </c>
      <c r="J45" s="17">
        <f t="shared" si="1"/>
        <v>43367.837760000002</v>
      </c>
      <c r="K45" s="48"/>
      <c r="L45" s="48">
        <f t="shared" si="4"/>
        <v>0</v>
      </c>
      <c r="M45" s="48">
        <f t="shared" si="12"/>
        <v>0</v>
      </c>
    </row>
    <row r="46" spans="1:13" ht="93.75" customHeight="1" x14ac:dyDescent="0.25">
      <c r="A46" s="11" t="s">
        <v>59</v>
      </c>
      <c r="B46" s="25" t="s">
        <v>116</v>
      </c>
      <c r="C46" s="35" t="s">
        <v>58</v>
      </c>
      <c r="D46" s="42">
        <v>36.94</v>
      </c>
      <c r="E46" s="15"/>
      <c r="F46" s="15"/>
      <c r="G46" s="28" t="s">
        <v>106</v>
      </c>
      <c r="H46" s="17">
        <v>962.29</v>
      </c>
      <c r="I46" s="17">
        <f t="shared" si="0"/>
        <v>192.458</v>
      </c>
      <c r="J46" s="17">
        <f t="shared" si="1"/>
        <v>1154.748</v>
      </c>
      <c r="K46" s="48">
        <v>1464.67</v>
      </c>
      <c r="L46" s="48">
        <f t="shared" si="4"/>
        <v>292.93400000000003</v>
      </c>
      <c r="M46" s="48">
        <f t="shared" si="12"/>
        <v>1757.604</v>
      </c>
    </row>
    <row r="47" spans="1:13" ht="63.75" customHeight="1" x14ac:dyDescent="0.25">
      <c r="A47" s="11" t="s">
        <v>57</v>
      </c>
      <c r="B47" s="20" t="s">
        <v>56</v>
      </c>
      <c r="C47" s="32" t="s">
        <v>55</v>
      </c>
      <c r="D47" s="42">
        <v>60.34</v>
      </c>
      <c r="E47" s="15"/>
      <c r="F47" s="15"/>
      <c r="G47" s="28" t="s">
        <v>107</v>
      </c>
      <c r="H47" s="17">
        <v>1571.86</v>
      </c>
      <c r="I47" s="17">
        <f t="shared" si="0"/>
        <v>314.37200000000001</v>
      </c>
      <c r="J47" s="17">
        <f>H47+I47</f>
        <v>1886.232</v>
      </c>
      <c r="K47" s="48">
        <v>2392.48</v>
      </c>
      <c r="L47" s="48">
        <f t="shared" si="4"/>
        <v>478.49600000000004</v>
      </c>
      <c r="M47" s="48">
        <f>K47+L47</f>
        <v>2870.9760000000001</v>
      </c>
    </row>
    <row r="48" spans="1:13" ht="9" hidden="1" customHeight="1" x14ac:dyDescent="0.25">
      <c r="A48" s="11" t="s">
        <v>36</v>
      </c>
      <c r="B48" s="18"/>
      <c r="C48" s="19" t="s">
        <v>3</v>
      </c>
      <c r="D48" s="42">
        <v>2109.6799999999998</v>
      </c>
      <c r="E48" s="15"/>
      <c r="F48" s="15"/>
      <c r="G48" s="34"/>
      <c r="H48" s="17">
        <f>$G$2*D48</f>
        <v>47130.251199999999</v>
      </c>
      <c r="I48" s="17">
        <f t="shared" si="0"/>
        <v>9426.0502400000005</v>
      </c>
      <c r="J48" s="17">
        <f t="shared" si="1"/>
        <v>56556.301439999996</v>
      </c>
      <c r="K48" s="48"/>
      <c r="L48" s="48">
        <f t="shared" si="4"/>
        <v>0</v>
      </c>
      <c r="M48" s="48">
        <f t="shared" ref="M48" si="13">K48+L48</f>
        <v>0</v>
      </c>
    </row>
    <row r="49" spans="1:13" ht="51" customHeight="1" x14ac:dyDescent="0.25">
      <c r="A49" s="11" t="s">
        <v>54</v>
      </c>
      <c r="B49" s="20" t="s">
        <v>53</v>
      </c>
      <c r="C49" s="32" t="s">
        <v>52</v>
      </c>
      <c r="D49" s="42">
        <v>78.69</v>
      </c>
      <c r="E49" s="15"/>
      <c r="F49" s="15"/>
      <c r="G49" s="16" t="s">
        <v>102</v>
      </c>
      <c r="H49" s="17">
        <v>2049.87</v>
      </c>
      <c r="I49" s="17">
        <f t="shared" si="0"/>
        <v>409.97399999999999</v>
      </c>
      <c r="J49" s="17">
        <f>H49+I49</f>
        <v>2459.8440000000001</v>
      </c>
      <c r="K49" s="48">
        <v>3120.06</v>
      </c>
      <c r="L49" s="48">
        <f t="shared" si="4"/>
        <v>624.01200000000006</v>
      </c>
      <c r="M49" s="48">
        <f>K49+L49</f>
        <v>3744.0720000000001</v>
      </c>
    </row>
    <row r="50" spans="1:13" ht="114" hidden="1" customHeight="1" x14ac:dyDescent="0.25">
      <c r="A50" s="11" t="s">
        <v>36</v>
      </c>
      <c r="B50" s="18"/>
      <c r="C50" s="19" t="s">
        <v>4</v>
      </c>
      <c r="D50" s="42">
        <v>356.57</v>
      </c>
      <c r="E50" s="15"/>
      <c r="F50" s="15"/>
      <c r="G50" s="34"/>
      <c r="H50" s="17">
        <f>$G$2*D50</f>
        <v>7965.7737999999999</v>
      </c>
      <c r="I50" s="17">
        <f t="shared" si="0"/>
        <v>1593.1547600000001</v>
      </c>
      <c r="J50" s="17">
        <f t="shared" si="1"/>
        <v>9558.9285600000003</v>
      </c>
      <c r="K50" s="48"/>
      <c r="L50" s="48">
        <f t="shared" si="4"/>
        <v>0</v>
      </c>
      <c r="M50" s="48">
        <f t="shared" ref="M50:M59" si="14">K50+L50</f>
        <v>0</v>
      </c>
    </row>
    <row r="51" spans="1:13" ht="49.5" customHeight="1" x14ac:dyDescent="0.25">
      <c r="A51" s="11" t="s">
        <v>51</v>
      </c>
      <c r="B51" s="29" t="s">
        <v>50</v>
      </c>
      <c r="C51" s="38" t="s">
        <v>49</v>
      </c>
      <c r="D51" s="42">
        <v>13.3</v>
      </c>
      <c r="E51" s="15"/>
      <c r="F51" s="15"/>
      <c r="G51" s="16" t="s">
        <v>102</v>
      </c>
      <c r="H51" s="17">
        <v>346.47</v>
      </c>
      <c r="I51" s="17">
        <f t="shared" si="0"/>
        <v>69.294000000000011</v>
      </c>
      <c r="J51" s="17">
        <f t="shared" si="1"/>
        <v>415.76400000000001</v>
      </c>
      <c r="K51" s="48">
        <v>527.35</v>
      </c>
      <c r="L51" s="48">
        <f t="shared" si="4"/>
        <v>105.47000000000001</v>
      </c>
      <c r="M51" s="48">
        <f t="shared" si="14"/>
        <v>632.82000000000005</v>
      </c>
    </row>
    <row r="52" spans="1:13" ht="48.75" customHeight="1" x14ac:dyDescent="0.25">
      <c r="A52" s="11" t="s">
        <v>48</v>
      </c>
      <c r="B52" s="20" t="s">
        <v>47</v>
      </c>
      <c r="C52" s="32" t="s">
        <v>46</v>
      </c>
      <c r="D52" s="42">
        <v>13.3</v>
      </c>
      <c r="E52" s="15"/>
      <c r="F52" s="15"/>
      <c r="G52" s="16" t="s">
        <v>102</v>
      </c>
      <c r="H52" s="17">
        <v>346.47</v>
      </c>
      <c r="I52" s="17">
        <f t="shared" si="0"/>
        <v>69.294000000000011</v>
      </c>
      <c r="J52" s="17">
        <f t="shared" si="1"/>
        <v>415.76400000000001</v>
      </c>
      <c r="K52" s="48">
        <v>527.35</v>
      </c>
      <c r="L52" s="48">
        <f t="shared" si="4"/>
        <v>105.47000000000001</v>
      </c>
      <c r="M52" s="48">
        <f t="shared" si="14"/>
        <v>632.82000000000005</v>
      </c>
    </row>
    <row r="53" spans="1:13" ht="48.75" customHeight="1" x14ac:dyDescent="0.25">
      <c r="A53" s="11" t="s">
        <v>45</v>
      </c>
      <c r="B53" s="29" t="s">
        <v>44</v>
      </c>
      <c r="C53" s="38" t="s">
        <v>43</v>
      </c>
      <c r="D53" s="42">
        <v>13.3</v>
      </c>
      <c r="E53" s="15"/>
      <c r="F53" s="15"/>
      <c r="G53" s="16" t="s">
        <v>102</v>
      </c>
      <c r="H53" s="17">
        <v>346.47</v>
      </c>
      <c r="I53" s="17">
        <f t="shared" si="0"/>
        <v>69.294000000000011</v>
      </c>
      <c r="J53" s="17">
        <f t="shared" si="1"/>
        <v>415.76400000000001</v>
      </c>
      <c r="K53" s="48">
        <v>527.35</v>
      </c>
      <c r="L53" s="48">
        <f t="shared" si="4"/>
        <v>105.47000000000001</v>
      </c>
      <c r="M53" s="48">
        <f t="shared" si="14"/>
        <v>632.82000000000005</v>
      </c>
    </row>
    <row r="54" spans="1:13" ht="68.25" customHeight="1" x14ac:dyDescent="0.25">
      <c r="A54" s="11" t="s">
        <v>42</v>
      </c>
      <c r="B54" s="20" t="s">
        <v>41</v>
      </c>
      <c r="C54" s="32" t="s">
        <v>40</v>
      </c>
      <c r="D54" s="42">
        <v>13.3</v>
      </c>
      <c r="E54" s="15"/>
      <c r="F54" s="15"/>
      <c r="G54" s="16" t="s">
        <v>102</v>
      </c>
      <c r="H54" s="17">
        <v>346.47</v>
      </c>
      <c r="I54" s="17">
        <f t="shared" si="0"/>
        <v>69.294000000000011</v>
      </c>
      <c r="J54" s="17">
        <f t="shared" si="1"/>
        <v>415.76400000000001</v>
      </c>
      <c r="K54" s="48">
        <v>527.35</v>
      </c>
      <c r="L54" s="48">
        <f t="shared" si="4"/>
        <v>105.47000000000001</v>
      </c>
      <c r="M54" s="48">
        <f t="shared" si="14"/>
        <v>632.82000000000005</v>
      </c>
    </row>
    <row r="55" spans="1:13" ht="46.5" customHeight="1" x14ac:dyDescent="0.25">
      <c r="A55" s="11" t="s">
        <v>39</v>
      </c>
      <c r="B55" s="29" t="s">
        <v>38</v>
      </c>
      <c r="C55" s="38" t="s">
        <v>37</v>
      </c>
      <c r="D55" s="42">
        <v>13.3</v>
      </c>
      <c r="E55" s="15"/>
      <c r="F55" s="15"/>
      <c r="G55" s="16" t="s">
        <v>102</v>
      </c>
      <c r="H55" s="17">
        <v>346.47</v>
      </c>
      <c r="I55" s="17">
        <f t="shared" si="0"/>
        <v>69.294000000000011</v>
      </c>
      <c r="J55" s="17">
        <f t="shared" si="1"/>
        <v>415.76400000000001</v>
      </c>
      <c r="K55" s="48">
        <v>527.35</v>
      </c>
      <c r="L55" s="48">
        <f t="shared" si="4"/>
        <v>105.47000000000001</v>
      </c>
      <c r="M55" s="48">
        <f t="shared" si="14"/>
        <v>632.82000000000005</v>
      </c>
    </row>
    <row r="56" spans="1:13" ht="43.5" hidden="1" customHeight="1" x14ac:dyDescent="0.25">
      <c r="A56" s="11" t="s">
        <v>36</v>
      </c>
      <c r="B56" s="8"/>
      <c r="C56" s="19" t="s">
        <v>5</v>
      </c>
      <c r="D56" s="42">
        <v>2833.55</v>
      </c>
      <c r="E56" s="15"/>
      <c r="F56" s="15"/>
      <c r="G56" s="34"/>
      <c r="H56" s="17">
        <f>$G$2*D56</f>
        <v>63301.507000000005</v>
      </c>
      <c r="I56" s="17">
        <f t="shared" si="0"/>
        <v>12660.301400000002</v>
      </c>
      <c r="J56" s="17">
        <f t="shared" si="1"/>
        <v>75961.808400000009</v>
      </c>
      <c r="K56" s="48"/>
      <c r="L56" s="48">
        <f t="shared" si="4"/>
        <v>0</v>
      </c>
      <c r="M56" s="48">
        <f t="shared" si="14"/>
        <v>0</v>
      </c>
    </row>
    <row r="57" spans="1:13" ht="43.5" customHeight="1" x14ac:dyDescent="0.25">
      <c r="A57" s="11" t="s">
        <v>35</v>
      </c>
      <c r="B57" s="20" t="s">
        <v>34</v>
      </c>
      <c r="C57" s="32" t="s">
        <v>33</v>
      </c>
      <c r="D57" s="42">
        <v>105.69</v>
      </c>
      <c r="E57" s="15"/>
      <c r="F57" s="15"/>
      <c r="G57" s="16" t="s">
        <v>102</v>
      </c>
      <c r="H57" s="17">
        <v>2753.22</v>
      </c>
      <c r="I57" s="17">
        <f t="shared" si="0"/>
        <v>550.64400000000001</v>
      </c>
      <c r="J57" s="17">
        <f t="shared" si="1"/>
        <v>3303.8639999999996</v>
      </c>
      <c r="K57" s="48">
        <v>4190.6099999999997</v>
      </c>
      <c r="L57" s="48">
        <f t="shared" si="4"/>
        <v>838.12199999999996</v>
      </c>
      <c r="M57" s="48">
        <f t="shared" si="14"/>
        <v>5028.732</v>
      </c>
    </row>
    <row r="58" spans="1:13" ht="53.25" hidden="1" customHeight="1" x14ac:dyDescent="0.25">
      <c r="A58" s="11" t="s">
        <v>26</v>
      </c>
      <c r="B58" s="18"/>
      <c r="C58" s="19" t="s">
        <v>6</v>
      </c>
      <c r="D58" s="42">
        <v>1399.75</v>
      </c>
      <c r="E58" s="15"/>
      <c r="F58" s="15"/>
      <c r="G58" s="34"/>
      <c r="H58" s="17">
        <f>$G$2*D58</f>
        <v>31270.415000000001</v>
      </c>
      <c r="I58" s="17">
        <f t="shared" si="0"/>
        <v>6254.0830000000005</v>
      </c>
      <c r="J58" s="17">
        <f t="shared" si="1"/>
        <v>37524.498</v>
      </c>
      <c r="K58" s="48"/>
      <c r="L58" s="48">
        <f t="shared" si="4"/>
        <v>0</v>
      </c>
      <c r="M58" s="48">
        <f t="shared" si="14"/>
        <v>0</v>
      </c>
    </row>
    <row r="59" spans="1:13" ht="45" customHeight="1" x14ac:dyDescent="0.25">
      <c r="A59" s="11" t="s">
        <v>32</v>
      </c>
      <c r="B59" s="29" t="s">
        <v>31</v>
      </c>
      <c r="C59" s="38" t="s">
        <v>30</v>
      </c>
      <c r="D59" s="14">
        <v>47.64</v>
      </c>
      <c r="E59" s="15"/>
      <c r="F59" s="15"/>
      <c r="G59" s="28" t="s">
        <v>107</v>
      </c>
      <c r="H59" s="17">
        <v>1241.02</v>
      </c>
      <c r="I59" s="17">
        <f t="shared" si="0"/>
        <v>248.20400000000001</v>
      </c>
      <c r="J59" s="17">
        <f t="shared" si="1"/>
        <v>1489.2239999999999</v>
      </c>
      <c r="K59" s="48">
        <v>1888.93</v>
      </c>
      <c r="L59" s="48">
        <f t="shared" si="4"/>
        <v>377.78600000000006</v>
      </c>
      <c r="M59" s="48">
        <f t="shared" si="14"/>
        <v>2266.7160000000003</v>
      </c>
    </row>
    <row r="60" spans="1:13" ht="72" customHeight="1" x14ac:dyDescent="0.25">
      <c r="A60" s="11" t="s">
        <v>29</v>
      </c>
      <c r="B60" s="20" t="s">
        <v>28</v>
      </c>
      <c r="C60" s="32" t="s">
        <v>27</v>
      </c>
      <c r="D60" s="14">
        <v>136.46</v>
      </c>
      <c r="E60" s="15"/>
      <c r="F60" s="15"/>
      <c r="G60" s="28" t="s">
        <v>106</v>
      </c>
      <c r="H60" s="17">
        <v>2979.86</v>
      </c>
      <c r="I60" s="17">
        <f t="shared" si="0"/>
        <v>595.97200000000009</v>
      </c>
      <c r="J60" s="17">
        <f>H60+I60</f>
        <v>3575.8320000000003</v>
      </c>
      <c r="K60" s="48">
        <v>4535.5600000000004</v>
      </c>
      <c r="L60" s="48">
        <f t="shared" si="4"/>
        <v>907.11200000000008</v>
      </c>
      <c r="M60" s="48">
        <f>K60+L60</f>
        <v>5442.6720000000005</v>
      </c>
    </row>
    <row r="61" spans="1:13" ht="111.75" hidden="1" customHeight="1" x14ac:dyDescent="0.25">
      <c r="A61" s="11" t="s">
        <v>26</v>
      </c>
      <c r="B61" s="18"/>
      <c r="C61" s="43"/>
      <c r="D61" s="14"/>
      <c r="E61" s="15"/>
      <c r="F61" s="15"/>
      <c r="G61" s="34"/>
      <c r="H61" s="17">
        <f>$G$2*D61+0.09</f>
        <v>0.09</v>
      </c>
      <c r="I61" s="17">
        <f t="shared" si="0"/>
        <v>1.7999999999999999E-2</v>
      </c>
      <c r="J61" s="17">
        <f t="shared" si="1"/>
        <v>0.108</v>
      </c>
      <c r="K61" s="48"/>
      <c r="L61" s="48">
        <f t="shared" si="4"/>
        <v>0</v>
      </c>
      <c r="M61" s="48">
        <f t="shared" ref="M61" si="15">K61+L61</f>
        <v>0</v>
      </c>
    </row>
    <row r="62" spans="1:13" ht="70.5" customHeight="1" x14ac:dyDescent="0.25">
      <c r="A62" s="25" t="s">
        <v>25</v>
      </c>
      <c r="B62" s="20" t="s">
        <v>24</v>
      </c>
      <c r="C62" s="33" t="s">
        <v>23</v>
      </c>
      <c r="D62" s="14">
        <v>48.04</v>
      </c>
      <c r="E62" s="15"/>
      <c r="F62" s="15"/>
      <c r="G62" s="28" t="s">
        <v>106</v>
      </c>
      <c r="H62" s="17">
        <v>1251.44</v>
      </c>
      <c r="I62" s="17">
        <f t="shared" si="0"/>
        <v>250.28800000000001</v>
      </c>
      <c r="J62" s="17">
        <f>H62+I62</f>
        <v>1501.7280000000001</v>
      </c>
      <c r="K62" s="48">
        <v>1904.79</v>
      </c>
      <c r="L62" s="48">
        <f t="shared" si="4"/>
        <v>380.95800000000003</v>
      </c>
      <c r="M62" s="48">
        <f>K62+L62</f>
        <v>2285.748</v>
      </c>
    </row>
    <row r="63" spans="1:13" ht="2.25" hidden="1" customHeight="1" x14ac:dyDescent="0.25">
      <c r="A63" s="40" t="s">
        <v>22</v>
      </c>
      <c r="B63" s="40"/>
      <c r="C63" s="44" t="s">
        <v>7</v>
      </c>
      <c r="D63" s="10">
        <v>602.15</v>
      </c>
    </row>
    <row r="64" spans="1:13" ht="24" customHeight="1" x14ac:dyDescent="0.25"/>
    <row r="65" spans="1:10" ht="20.2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</row>
    <row r="66" spans="1:10" ht="29.2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</row>
  </sheetData>
  <mergeCells count="13">
    <mergeCell ref="A18:J18"/>
    <mergeCell ref="A65:J66"/>
    <mergeCell ref="H10:J10"/>
    <mergeCell ref="H11:J11"/>
    <mergeCell ref="H12:J12"/>
    <mergeCell ref="H13:J13"/>
    <mergeCell ref="H14:J14"/>
    <mergeCell ref="D7:F7"/>
    <mergeCell ref="D2:F2"/>
    <mergeCell ref="D3:F3"/>
    <mergeCell ref="D4:F4"/>
    <mergeCell ref="D5:F5"/>
    <mergeCell ref="D6:F6"/>
  </mergeCells>
  <pageMargins left="0.23622047244094491" right="0.23622047244094491" top="0.55118110236220474" bottom="0.55118110236220474" header="0.31496062992125984" footer="0.31496062992125984"/>
  <pageSetup paperSize="8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906D-E912-47CA-8BE7-A5437D268995}">
  <sheetPr>
    <pageSetUpPr fitToPage="1"/>
  </sheetPr>
  <dimension ref="A1:M67"/>
  <sheetViews>
    <sheetView tabSelected="1" topLeftCell="A8" zoomScale="68" zoomScaleNormal="68" workbookViewId="0">
      <selection activeCell="K14" sqref="K14:M14"/>
    </sheetView>
  </sheetViews>
  <sheetFormatPr defaultRowHeight="15.75" x14ac:dyDescent="0.25"/>
  <cols>
    <col min="1" max="1" width="12" style="3" customWidth="1"/>
    <col min="2" max="2" width="36.5703125" style="3" customWidth="1"/>
    <col min="3" max="3" width="140.140625" style="2" customWidth="1"/>
    <col min="4" max="4" width="53.7109375" style="1" hidden="1" customWidth="1"/>
    <col min="5" max="5" width="0.140625" style="1" hidden="1" customWidth="1"/>
    <col min="6" max="6" width="9.140625" style="1" hidden="1" customWidth="1"/>
    <col min="7" max="7" width="31" style="1" hidden="1" customWidth="1"/>
    <col min="8" max="8" width="28.42578125" style="1" hidden="1" customWidth="1"/>
    <col min="9" max="9" width="17.42578125" style="1" hidden="1" customWidth="1"/>
    <col min="10" max="10" width="24.28515625" style="1" hidden="1" customWidth="1"/>
    <col min="11" max="11" width="28.140625" style="1" customWidth="1"/>
    <col min="12" max="12" width="15.85546875" style="1" customWidth="1"/>
    <col min="13" max="13" width="26" style="1" customWidth="1"/>
    <col min="14" max="16384" width="9.140625" style="1"/>
  </cols>
  <sheetData>
    <row r="1" spans="4:13" hidden="1" x14ac:dyDescent="0.25">
      <c r="D1" s="4"/>
    </row>
    <row r="2" spans="4:13" ht="20.25" hidden="1" x14ac:dyDescent="0.3">
      <c r="D2" s="52"/>
      <c r="E2" s="52"/>
      <c r="F2" s="52"/>
      <c r="G2" s="45">
        <v>22.34</v>
      </c>
    </row>
    <row r="3" spans="4:13" ht="20.25" hidden="1" x14ac:dyDescent="0.3">
      <c r="D3" s="52"/>
      <c r="E3" s="52"/>
      <c r="F3" s="52"/>
    </row>
    <row r="4" spans="4:13" ht="20.25" hidden="1" x14ac:dyDescent="0.3">
      <c r="D4" s="52"/>
      <c r="E4" s="52"/>
      <c r="F4" s="52"/>
    </row>
    <row r="5" spans="4:13" ht="20.25" hidden="1" x14ac:dyDescent="0.3">
      <c r="D5" s="52"/>
      <c r="E5" s="52"/>
      <c r="F5" s="52"/>
    </row>
    <row r="6" spans="4:13" ht="20.25" hidden="1" x14ac:dyDescent="0.3">
      <c r="D6" s="53"/>
      <c r="E6" s="53"/>
      <c r="F6" s="53"/>
    </row>
    <row r="7" spans="4:13" ht="20.25" hidden="1" x14ac:dyDescent="0.3">
      <c r="D7" s="52"/>
      <c r="E7" s="52"/>
      <c r="F7" s="52"/>
    </row>
    <row r="8" spans="4:13" x14ac:dyDescent="0.25">
      <c r="D8" s="4"/>
    </row>
    <row r="9" spans="4:13" x14ac:dyDescent="0.25">
      <c r="D9" s="4"/>
    </row>
    <row r="10" spans="4:13" ht="20.25" x14ac:dyDescent="0.3">
      <c r="D10" s="4"/>
      <c r="H10" s="52" t="s">
        <v>95</v>
      </c>
      <c r="I10" s="52"/>
      <c r="J10" s="52"/>
      <c r="K10" s="52" t="s">
        <v>118</v>
      </c>
      <c r="L10" s="52"/>
      <c r="M10" s="52"/>
    </row>
    <row r="11" spans="4:13" ht="20.25" x14ac:dyDescent="0.3">
      <c r="D11" s="4"/>
      <c r="H11" s="52" t="s">
        <v>96</v>
      </c>
      <c r="I11" s="52"/>
      <c r="J11" s="52"/>
      <c r="K11" s="52" t="s">
        <v>113</v>
      </c>
      <c r="L11" s="52"/>
      <c r="M11" s="52"/>
    </row>
    <row r="12" spans="4:13" ht="20.25" x14ac:dyDescent="0.3">
      <c r="D12" s="4"/>
      <c r="H12" s="52" t="s">
        <v>97</v>
      </c>
      <c r="I12" s="52"/>
      <c r="J12" s="52"/>
      <c r="K12" s="52" t="s">
        <v>114</v>
      </c>
      <c r="L12" s="52"/>
      <c r="M12" s="52"/>
    </row>
    <row r="13" spans="4:13" ht="20.25" x14ac:dyDescent="0.3">
      <c r="D13" s="4"/>
      <c r="H13" s="52" t="s">
        <v>98</v>
      </c>
      <c r="I13" s="52"/>
      <c r="J13" s="52"/>
      <c r="K13" s="52" t="s">
        <v>115</v>
      </c>
      <c r="L13" s="52"/>
      <c r="M13" s="52"/>
    </row>
    <row r="14" spans="4:13" ht="20.25" x14ac:dyDescent="0.3">
      <c r="D14" s="4"/>
      <c r="H14" s="53"/>
      <c r="I14" s="53"/>
      <c r="J14" s="53"/>
      <c r="K14" s="52" t="s">
        <v>121</v>
      </c>
      <c r="L14" s="52"/>
      <c r="M14" s="52"/>
    </row>
    <row r="15" spans="4:13" ht="20.25" x14ac:dyDescent="0.3">
      <c r="H15" s="52" t="s">
        <v>111</v>
      </c>
      <c r="I15" s="52"/>
      <c r="J15" s="52"/>
    </row>
    <row r="16" spans="4:13" ht="20.25" x14ac:dyDescent="0.3">
      <c r="H16" s="49"/>
      <c r="I16" s="49"/>
      <c r="J16" s="49"/>
    </row>
    <row r="17" spans="1:13" ht="20.25" x14ac:dyDescent="0.3">
      <c r="H17" s="49"/>
      <c r="I17" s="49"/>
      <c r="J17" s="49"/>
    </row>
    <row r="18" spans="1:13" ht="20.25" hidden="1" x14ac:dyDescent="0.3">
      <c r="H18" s="49"/>
      <c r="I18" s="49"/>
      <c r="J18" s="49"/>
    </row>
    <row r="19" spans="1:13" ht="27" x14ac:dyDescent="0.35">
      <c r="A19" s="54" t="s">
        <v>117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1" spans="1:13" ht="84.75" customHeight="1" x14ac:dyDescent="0.25">
      <c r="A21" s="6" t="s">
        <v>8</v>
      </c>
      <c r="B21" s="6" t="s">
        <v>11</v>
      </c>
      <c r="C21" s="7" t="s">
        <v>94</v>
      </c>
      <c r="D21" s="6" t="s">
        <v>93</v>
      </c>
      <c r="G21" s="6" t="s">
        <v>100</v>
      </c>
      <c r="H21" s="6" t="s">
        <v>9</v>
      </c>
      <c r="I21" s="6" t="s">
        <v>92</v>
      </c>
      <c r="J21" s="6" t="s">
        <v>10</v>
      </c>
      <c r="K21" s="50" t="s">
        <v>9</v>
      </c>
      <c r="L21" s="50" t="s">
        <v>92</v>
      </c>
      <c r="M21" s="50" t="s">
        <v>10</v>
      </c>
    </row>
    <row r="22" spans="1:13" ht="36.75" hidden="1" customHeight="1" x14ac:dyDescent="0.25">
      <c r="A22" s="8" t="s">
        <v>26</v>
      </c>
      <c r="B22" s="8"/>
      <c r="C22" s="9" t="s">
        <v>101</v>
      </c>
      <c r="D22" s="10">
        <v>2602.4499999999998</v>
      </c>
      <c r="K22" s="51"/>
      <c r="L22" s="51"/>
      <c r="M22" s="51"/>
    </row>
    <row r="23" spans="1:13" ht="45.75" customHeight="1" x14ac:dyDescent="0.25">
      <c r="A23" s="11" t="s">
        <v>26</v>
      </c>
      <c r="B23" s="12" t="s">
        <v>12</v>
      </c>
      <c r="C23" s="13" t="s">
        <v>17</v>
      </c>
      <c r="D23" s="14">
        <v>97.07</v>
      </c>
      <c r="E23" s="15"/>
      <c r="F23" s="15"/>
      <c r="G23" s="16" t="s">
        <v>102</v>
      </c>
      <c r="H23" s="17">
        <v>2528.67</v>
      </c>
      <c r="I23" s="17">
        <f>H23*0.2</f>
        <v>505.73400000000004</v>
      </c>
      <c r="J23" s="17">
        <f>H23+I23</f>
        <v>3034.404</v>
      </c>
      <c r="K23" s="17">
        <v>3848.83</v>
      </c>
      <c r="L23" s="17">
        <f>K23*0.2</f>
        <v>769.76600000000008</v>
      </c>
      <c r="M23" s="17">
        <f>K23+L23</f>
        <v>4618.5959999999995</v>
      </c>
    </row>
    <row r="24" spans="1:13" ht="31.5" hidden="1" customHeight="1" x14ac:dyDescent="0.25">
      <c r="A24" s="11" t="s">
        <v>36</v>
      </c>
      <c r="B24" s="18"/>
      <c r="C24" s="19" t="s">
        <v>103</v>
      </c>
      <c r="D24" s="14">
        <v>1617.98</v>
      </c>
      <c r="E24" s="15"/>
      <c r="F24" s="15"/>
      <c r="G24" s="15"/>
      <c r="H24" s="17">
        <f>$G$2*D24</f>
        <v>36145.673199999997</v>
      </c>
      <c r="I24" s="17">
        <f t="shared" ref="I24:I63" si="0">H24*0.2</f>
        <v>7229.1346400000002</v>
      </c>
      <c r="J24" s="17">
        <f t="shared" ref="J24:J62" si="1">H24+I24</f>
        <v>43374.807839999994</v>
      </c>
      <c r="K24" s="17"/>
      <c r="L24" s="17">
        <f t="shared" ref="L24:L63" si="2">K24*0.2</f>
        <v>0</v>
      </c>
      <c r="M24" s="17">
        <f t="shared" ref="M24:M27" si="3">K24+L24</f>
        <v>0</v>
      </c>
    </row>
    <row r="25" spans="1:13" ht="48" customHeight="1" x14ac:dyDescent="0.25">
      <c r="A25" s="11" t="s">
        <v>36</v>
      </c>
      <c r="B25" s="20" t="s">
        <v>13</v>
      </c>
      <c r="C25" s="21" t="s">
        <v>18</v>
      </c>
      <c r="D25" s="14">
        <v>60.35</v>
      </c>
      <c r="E25" s="15"/>
      <c r="F25" s="15"/>
      <c r="G25" s="22" t="s">
        <v>104</v>
      </c>
      <c r="H25" s="17">
        <v>1572.12</v>
      </c>
      <c r="I25" s="17">
        <f t="shared" si="0"/>
        <v>314.42399999999998</v>
      </c>
      <c r="J25" s="17">
        <f t="shared" si="1"/>
        <v>1886.5439999999999</v>
      </c>
      <c r="K25" s="17">
        <v>2392.88</v>
      </c>
      <c r="L25" s="17">
        <f t="shared" si="2"/>
        <v>478.57600000000002</v>
      </c>
      <c r="M25" s="17">
        <f t="shared" si="3"/>
        <v>2871.4560000000001</v>
      </c>
    </row>
    <row r="26" spans="1:13" ht="137.25" hidden="1" customHeight="1" x14ac:dyDescent="0.25">
      <c r="A26" s="11" t="s">
        <v>26</v>
      </c>
      <c r="B26" s="18"/>
      <c r="C26" s="23" t="s">
        <v>105</v>
      </c>
      <c r="D26" s="14">
        <v>4251.53</v>
      </c>
      <c r="E26" s="15"/>
      <c r="F26" s="15"/>
      <c r="G26" s="15"/>
      <c r="H26" s="24">
        <f>$G$2*D26</f>
        <v>94979.180199999988</v>
      </c>
      <c r="I26" s="24">
        <f t="shared" si="0"/>
        <v>18995.836039999998</v>
      </c>
      <c r="J26" s="24">
        <f t="shared" si="1"/>
        <v>113975.01623999998</v>
      </c>
      <c r="K26" s="17"/>
      <c r="L26" s="17">
        <f t="shared" si="2"/>
        <v>0</v>
      </c>
      <c r="M26" s="17">
        <f t="shared" si="3"/>
        <v>0</v>
      </c>
    </row>
    <row r="27" spans="1:13" ht="57" customHeight="1" x14ac:dyDescent="0.25">
      <c r="A27" s="11" t="s">
        <v>91</v>
      </c>
      <c r="B27" s="25" t="s">
        <v>19</v>
      </c>
      <c r="C27" s="26" t="s">
        <v>20</v>
      </c>
      <c r="D27" s="27">
        <v>25.42</v>
      </c>
      <c r="E27" s="15"/>
      <c r="F27" s="15"/>
      <c r="G27" s="28" t="s">
        <v>106</v>
      </c>
      <c r="H27" s="24">
        <v>662.19</v>
      </c>
      <c r="I27" s="24">
        <f t="shared" si="0"/>
        <v>132.43800000000002</v>
      </c>
      <c r="J27" s="24">
        <f t="shared" si="1"/>
        <v>794.62800000000004</v>
      </c>
      <c r="K27" s="17">
        <v>1007.9</v>
      </c>
      <c r="L27" s="17">
        <f t="shared" si="2"/>
        <v>201.58</v>
      </c>
      <c r="M27" s="17">
        <f t="shared" si="3"/>
        <v>1209.48</v>
      </c>
    </row>
    <row r="28" spans="1:13" ht="99" customHeight="1" x14ac:dyDescent="0.25">
      <c r="A28" s="11" t="s">
        <v>90</v>
      </c>
      <c r="B28" s="29" t="s">
        <v>14</v>
      </c>
      <c r="C28" s="30" t="s">
        <v>21</v>
      </c>
      <c r="D28" s="27">
        <v>158.58000000000001</v>
      </c>
      <c r="E28" s="15"/>
      <c r="F28" s="15"/>
      <c r="G28" s="28" t="s">
        <v>104</v>
      </c>
      <c r="H28" s="17">
        <v>4131.01</v>
      </c>
      <c r="I28" s="24">
        <f t="shared" si="0"/>
        <v>826.20200000000011</v>
      </c>
      <c r="J28" s="17">
        <f>H28+I28</f>
        <v>4957.2120000000004</v>
      </c>
      <c r="K28" s="17">
        <v>6287.7</v>
      </c>
      <c r="L28" s="17">
        <f t="shared" si="2"/>
        <v>1257.54</v>
      </c>
      <c r="M28" s="17">
        <f>K28+L28</f>
        <v>7545.24</v>
      </c>
    </row>
    <row r="29" spans="1:13" ht="99" customHeight="1" x14ac:dyDescent="0.25">
      <c r="A29" s="11" t="s">
        <v>89</v>
      </c>
      <c r="B29" s="20" t="s">
        <v>88</v>
      </c>
      <c r="C29" s="31" t="s">
        <v>87</v>
      </c>
      <c r="D29" s="27">
        <v>56.14</v>
      </c>
      <c r="E29" s="15"/>
      <c r="F29" s="15"/>
      <c r="G29" s="28" t="s">
        <v>106</v>
      </c>
      <c r="H29" s="24">
        <v>1462.45</v>
      </c>
      <c r="I29" s="24">
        <f t="shared" si="0"/>
        <v>292.49</v>
      </c>
      <c r="J29" s="24">
        <f t="shared" si="1"/>
        <v>1754.94</v>
      </c>
      <c r="K29" s="17">
        <v>2225.9499999999998</v>
      </c>
      <c r="L29" s="17">
        <f t="shared" si="2"/>
        <v>445.19</v>
      </c>
      <c r="M29" s="17">
        <f t="shared" ref="M29" si="4">K29+L29</f>
        <v>2671.14</v>
      </c>
    </row>
    <row r="30" spans="1:13" ht="104.25" customHeight="1" x14ac:dyDescent="0.25">
      <c r="A30" s="11" t="s">
        <v>86</v>
      </c>
      <c r="B30" s="20" t="s">
        <v>15</v>
      </c>
      <c r="C30" s="32" t="s">
        <v>85</v>
      </c>
      <c r="D30" s="27">
        <v>158.58000000000001</v>
      </c>
      <c r="E30" s="15"/>
      <c r="F30" s="15"/>
      <c r="G30" s="28" t="s">
        <v>107</v>
      </c>
      <c r="H30" s="17">
        <v>4131.01</v>
      </c>
      <c r="I30" s="17">
        <f t="shared" si="0"/>
        <v>826.20200000000011</v>
      </c>
      <c r="J30" s="17">
        <f>H30+I30</f>
        <v>4957.2120000000004</v>
      </c>
      <c r="K30" s="17">
        <v>6287.7</v>
      </c>
      <c r="L30" s="17">
        <f t="shared" si="2"/>
        <v>1257.54</v>
      </c>
      <c r="M30" s="17">
        <f>K30+L30</f>
        <v>7545.24</v>
      </c>
    </row>
    <row r="31" spans="1:13" ht="116.25" customHeight="1" x14ac:dyDescent="0.25">
      <c r="A31" s="11" t="s">
        <v>84</v>
      </c>
      <c r="B31" s="20" t="s">
        <v>83</v>
      </c>
      <c r="C31" s="33" t="s">
        <v>82</v>
      </c>
      <c r="D31" s="27">
        <v>56.14</v>
      </c>
      <c r="E31" s="15"/>
      <c r="F31" s="15"/>
      <c r="G31" s="28" t="s">
        <v>106</v>
      </c>
      <c r="H31" s="24">
        <v>1462.45</v>
      </c>
      <c r="I31" s="24">
        <f t="shared" si="0"/>
        <v>292.49</v>
      </c>
      <c r="J31" s="24">
        <f t="shared" si="1"/>
        <v>1754.94</v>
      </c>
      <c r="K31" s="17">
        <v>2225.9499999999998</v>
      </c>
      <c r="L31" s="17">
        <f t="shared" si="2"/>
        <v>445.19</v>
      </c>
      <c r="M31" s="17">
        <f t="shared" ref="M31" si="5">K31+L31</f>
        <v>2671.14</v>
      </c>
    </row>
    <row r="32" spans="1:13" ht="46.5" customHeight="1" x14ac:dyDescent="0.25">
      <c r="A32" s="11" t="s">
        <v>81</v>
      </c>
      <c r="B32" s="20" t="s">
        <v>80</v>
      </c>
      <c r="C32" s="32" t="s">
        <v>79</v>
      </c>
      <c r="D32" s="27">
        <v>22.46</v>
      </c>
      <c r="E32" s="15"/>
      <c r="F32" s="15"/>
      <c r="G32" s="16" t="s">
        <v>102</v>
      </c>
      <c r="H32" s="17">
        <v>585.08000000000004</v>
      </c>
      <c r="I32" s="17">
        <f t="shared" si="0"/>
        <v>117.01600000000002</v>
      </c>
      <c r="J32" s="17">
        <f>H32+I32</f>
        <v>702.096</v>
      </c>
      <c r="K32" s="17">
        <v>890.54</v>
      </c>
      <c r="L32" s="17">
        <f t="shared" si="2"/>
        <v>178.108</v>
      </c>
      <c r="M32" s="17">
        <f>K32+L32</f>
        <v>1068.6479999999999</v>
      </c>
    </row>
    <row r="33" spans="1:13" ht="130.5" hidden="1" customHeight="1" x14ac:dyDescent="0.25">
      <c r="A33" s="11" t="s">
        <v>36</v>
      </c>
      <c r="B33" s="18"/>
      <c r="C33" s="19" t="s">
        <v>0</v>
      </c>
      <c r="D33" s="27">
        <v>3658.49</v>
      </c>
      <c r="E33" s="15"/>
      <c r="F33" s="15"/>
      <c r="G33" s="34"/>
      <c r="H33" s="17">
        <f>$G$2*D33</f>
        <v>81730.666599999997</v>
      </c>
      <c r="I33" s="17">
        <f t="shared" si="0"/>
        <v>16346.133320000001</v>
      </c>
      <c r="J33" s="17">
        <f t="shared" si="1"/>
        <v>98076.79991999999</v>
      </c>
      <c r="K33" s="17"/>
      <c r="L33" s="17">
        <f t="shared" si="2"/>
        <v>0</v>
      </c>
      <c r="M33" s="17">
        <f t="shared" ref="M33" si="6">K33+L33</f>
        <v>0</v>
      </c>
    </row>
    <row r="34" spans="1:13" ht="130.5" customHeight="1" x14ac:dyDescent="0.25">
      <c r="A34" s="11" t="s">
        <v>78</v>
      </c>
      <c r="B34" s="20" t="s">
        <v>16</v>
      </c>
      <c r="C34" s="32" t="s">
        <v>77</v>
      </c>
      <c r="D34" s="27">
        <v>136.46</v>
      </c>
      <c r="E34" s="15"/>
      <c r="F34" s="15"/>
      <c r="G34" s="28" t="s">
        <v>107</v>
      </c>
      <c r="H34" s="17">
        <v>3554.78</v>
      </c>
      <c r="I34" s="17">
        <f t="shared" si="0"/>
        <v>710.95600000000013</v>
      </c>
      <c r="J34" s="17">
        <f>H34+I34</f>
        <v>4265.7360000000008</v>
      </c>
      <c r="K34" s="17">
        <v>5410.64</v>
      </c>
      <c r="L34" s="17">
        <f t="shared" si="2"/>
        <v>1082.1280000000002</v>
      </c>
      <c r="M34" s="17">
        <f>K34+L34</f>
        <v>6492.768</v>
      </c>
    </row>
    <row r="35" spans="1:13" ht="101.25" hidden="1" x14ac:dyDescent="0.25">
      <c r="A35" s="11" t="s">
        <v>26</v>
      </c>
      <c r="B35" s="18"/>
      <c r="C35" s="19" t="s">
        <v>108</v>
      </c>
      <c r="D35" s="27">
        <v>1992.52</v>
      </c>
      <c r="E35" s="15"/>
      <c r="F35" s="15"/>
      <c r="G35" s="34"/>
      <c r="H35" s="24">
        <f>$G$2*D35</f>
        <v>44512.896800000002</v>
      </c>
      <c r="I35" s="24">
        <f t="shared" si="0"/>
        <v>8902.5793600000015</v>
      </c>
      <c r="J35" s="24">
        <f t="shared" si="1"/>
        <v>53415.476160000006</v>
      </c>
      <c r="K35" s="17"/>
      <c r="L35" s="17">
        <f t="shared" si="2"/>
        <v>0</v>
      </c>
      <c r="M35" s="17">
        <f t="shared" ref="M35" si="7">K35+L35</f>
        <v>0</v>
      </c>
    </row>
    <row r="36" spans="1:13" ht="129" customHeight="1" x14ac:dyDescent="0.25">
      <c r="A36" s="11" t="s">
        <v>76</v>
      </c>
      <c r="B36" s="25" t="s">
        <v>75</v>
      </c>
      <c r="C36" s="35" t="s">
        <v>74</v>
      </c>
      <c r="D36" s="27">
        <v>48.04</v>
      </c>
      <c r="E36" s="15"/>
      <c r="F36" s="15"/>
      <c r="G36" s="28" t="s">
        <v>106</v>
      </c>
      <c r="H36" s="24">
        <v>1251.44</v>
      </c>
      <c r="I36" s="24">
        <f t="shared" si="0"/>
        <v>250.28800000000001</v>
      </c>
      <c r="J36" s="24">
        <f>H36+I36</f>
        <v>1501.7280000000001</v>
      </c>
      <c r="K36" s="17">
        <v>1904.79</v>
      </c>
      <c r="L36" s="17">
        <f t="shared" si="2"/>
        <v>380.95800000000003</v>
      </c>
      <c r="M36" s="17">
        <f>K36+L36</f>
        <v>2285.748</v>
      </c>
    </row>
    <row r="37" spans="1:13" ht="129.75" customHeight="1" x14ac:dyDescent="0.25">
      <c r="A37" s="11" t="s">
        <v>73</v>
      </c>
      <c r="B37" s="20" t="s">
        <v>72</v>
      </c>
      <c r="C37" s="32" t="s">
        <v>71</v>
      </c>
      <c r="D37" s="27">
        <v>74.319999999999993</v>
      </c>
      <c r="E37" s="15"/>
      <c r="F37" s="15"/>
      <c r="G37" s="28" t="s">
        <v>107</v>
      </c>
      <c r="H37" s="17">
        <v>1936.04</v>
      </c>
      <c r="I37" s="17">
        <f t="shared" si="0"/>
        <v>387.20800000000003</v>
      </c>
      <c r="J37" s="17">
        <f>H37+I37</f>
        <v>2323.248</v>
      </c>
      <c r="K37" s="17">
        <v>2946.79</v>
      </c>
      <c r="L37" s="17">
        <f t="shared" si="2"/>
        <v>589.35800000000006</v>
      </c>
      <c r="M37" s="17">
        <f>K37+L37</f>
        <v>3536.1480000000001</v>
      </c>
    </row>
    <row r="38" spans="1:13" ht="89.25" hidden="1" customHeight="1" x14ac:dyDescent="0.25">
      <c r="A38" s="11" t="s">
        <v>26</v>
      </c>
      <c r="B38" s="18"/>
      <c r="C38" s="19" t="s">
        <v>1</v>
      </c>
      <c r="D38" s="27">
        <v>4053.67</v>
      </c>
      <c r="E38" s="15"/>
      <c r="F38" s="15"/>
      <c r="G38" s="34"/>
      <c r="H38" s="17">
        <f>$G$2*D38</f>
        <v>90558.987800000003</v>
      </c>
      <c r="I38" s="17">
        <f t="shared" si="0"/>
        <v>18111.797560000003</v>
      </c>
      <c r="J38" s="17">
        <f t="shared" si="1"/>
        <v>108670.78536000001</v>
      </c>
      <c r="K38" s="17"/>
      <c r="L38" s="17">
        <f t="shared" si="2"/>
        <v>0</v>
      </c>
      <c r="M38" s="17">
        <f t="shared" ref="M38" si="8">K38+L38</f>
        <v>0</v>
      </c>
    </row>
    <row r="39" spans="1:13" ht="132.75" customHeight="1" x14ac:dyDescent="0.25">
      <c r="A39" s="11" t="s">
        <v>70</v>
      </c>
      <c r="B39" s="11" t="s">
        <v>69</v>
      </c>
      <c r="C39" s="36" t="s">
        <v>68</v>
      </c>
      <c r="D39" s="27">
        <v>24.39</v>
      </c>
      <c r="E39" s="15"/>
      <c r="F39" s="15"/>
      <c r="G39" s="28" t="s">
        <v>106</v>
      </c>
      <c r="H39" s="17">
        <v>635.36</v>
      </c>
      <c r="I39" s="17">
        <f t="shared" si="0"/>
        <v>127.072</v>
      </c>
      <c r="J39" s="17">
        <f>H39+I39</f>
        <v>762.43200000000002</v>
      </c>
      <c r="K39" s="17">
        <v>967.06</v>
      </c>
      <c r="L39" s="17">
        <f t="shared" si="2"/>
        <v>193.41200000000001</v>
      </c>
      <c r="M39" s="17">
        <f>K39+L39</f>
        <v>1160.472</v>
      </c>
    </row>
    <row r="40" spans="1:13" ht="109.5" customHeight="1" x14ac:dyDescent="0.25">
      <c r="A40" s="11" t="s">
        <v>67</v>
      </c>
      <c r="B40" s="12" t="s">
        <v>66</v>
      </c>
      <c r="C40" s="32" t="s">
        <v>65</v>
      </c>
      <c r="D40" s="27">
        <v>151.19999999999999</v>
      </c>
      <c r="E40" s="15"/>
      <c r="F40" s="15"/>
      <c r="G40" s="28" t="s">
        <v>106</v>
      </c>
      <c r="H40" s="17">
        <v>3938.76</v>
      </c>
      <c r="I40" s="17">
        <f t="shared" si="0"/>
        <v>787.75200000000007</v>
      </c>
      <c r="J40" s="17">
        <f t="shared" si="1"/>
        <v>4726.5120000000006</v>
      </c>
      <c r="K40" s="17">
        <v>5995.08</v>
      </c>
      <c r="L40" s="17">
        <f t="shared" si="2"/>
        <v>1199.0160000000001</v>
      </c>
      <c r="M40" s="17">
        <f t="shared" ref="M40" si="9">K40+L40</f>
        <v>7194.0959999999995</v>
      </c>
    </row>
    <row r="41" spans="1:13" ht="114" customHeight="1" x14ac:dyDescent="0.25">
      <c r="A41" s="11" t="s">
        <v>64</v>
      </c>
      <c r="B41" s="12" t="s">
        <v>63</v>
      </c>
      <c r="C41" s="35" t="s">
        <v>62</v>
      </c>
      <c r="D41" s="27">
        <v>47.96</v>
      </c>
      <c r="E41" s="15"/>
      <c r="F41" s="15"/>
      <c r="G41" s="28" t="s">
        <v>106</v>
      </c>
      <c r="H41" s="24">
        <v>1249.3599999999999</v>
      </c>
      <c r="I41" s="24">
        <f t="shared" si="0"/>
        <v>249.87199999999999</v>
      </c>
      <c r="J41" s="24">
        <f>H41+I41</f>
        <v>1499.232</v>
      </c>
      <c r="K41" s="17">
        <v>1901.61</v>
      </c>
      <c r="L41" s="17">
        <f t="shared" si="2"/>
        <v>380.322</v>
      </c>
      <c r="M41" s="17">
        <f>K41+L41</f>
        <v>2281.9319999999998</v>
      </c>
    </row>
    <row r="42" spans="1:13" ht="15.75" hidden="1" customHeight="1" x14ac:dyDescent="0.25">
      <c r="A42" s="11" t="s">
        <v>36</v>
      </c>
      <c r="B42" s="8"/>
      <c r="C42" s="19" t="s">
        <v>109</v>
      </c>
      <c r="D42" s="37">
        <v>3563.32</v>
      </c>
      <c r="E42" s="15"/>
      <c r="F42" s="15"/>
      <c r="G42" s="34"/>
      <c r="H42" s="24">
        <f>$G$2*D42</f>
        <v>79604.568800000008</v>
      </c>
      <c r="I42" s="24">
        <f t="shared" si="0"/>
        <v>15920.913760000003</v>
      </c>
      <c r="J42" s="24">
        <f t="shared" si="1"/>
        <v>95525.482560000004</v>
      </c>
      <c r="K42" s="17"/>
      <c r="L42" s="17">
        <f t="shared" si="2"/>
        <v>0</v>
      </c>
      <c r="M42" s="17">
        <f t="shared" ref="M42" si="10">K42+L42</f>
        <v>0</v>
      </c>
    </row>
    <row r="43" spans="1:13" ht="73.5" customHeight="1" x14ac:dyDescent="0.25">
      <c r="A43" s="11" t="s">
        <v>22</v>
      </c>
      <c r="B43" s="20" t="s">
        <v>61</v>
      </c>
      <c r="C43" s="38" t="s">
        <v>60</v>
      </c>
      <c r="D43" s="39">
        <v>132.93</v>
      </c>
      <c r="E43" s="15"/>
      <c r="F43" s="15"/>
      <c r="G43" s="28" t="s">
        <v>107</v>
      </c>
      <c r="H43" s="17">
        <v>3462.83</v>
      </c>
      <c r="I43" s="17">
        <f t="shared" si="0"/>
        <v>692.56600000000003</v>
      </c>
      <c r="J43" s="17">
        <f>H43+I43</f>
        <v>4155.3959999999997</v>
      </c>
      <c r="K43" s="17">
        <v>5270.67</v>
      </c>
      <c r="L43" s="17">
        <f t="shared" si="2"/>
        <v>1054.134</v>
      </c>
      <c r="M43" s="17">
        <f>K43+L43</f>
        <v>6324.8040000000001</v>
      </c>
    </row>
    <row r="44" spans="1:13" ht="41.25" hidden="1" customHeight="1" x14ac:dyDescent="0.25">
      <c r="A44" s="11" t="s">
        <v>26</v>
      </c>
      <c r="B44" s="40"/>
      <c r="C44" s="19" t="s">
        <v>110</v>
      </c>
      <c r="D44" s="27">
        <v>441.83</v>
      </c>
      <c r="E44" s="15"/>
      <c r="F44" s="15"/>
      <c r="G44" s="34"/>
      <c r="H44" s="17">
        <f>$G$2*D44</f>
        <v>9870.4822000000004</v>
      </c>
      <c r="I44" s="17">
        <f t="shared" si="0"/>
        <v>1974.0964400000003</v>
      </c>
      <c r="J44" s="17">
        <f t="shared" si="1"/>
        <v>11844.57864</v>
      </c>
      <c r="K44" s="17"/>
      <c r="L44" s="17">
        <f t="shared" si="2"/>
        <v>0</v>
      </c>
      <c r="M44" s="17">
        <f t="shared" ref="M44:M47" si="11">K44+L44</f>
        <v>0</v>
      </c>
    </row>
    <row r="45" spans="1:13" ht="41.25" hidden="1" customHeight="1" x14ac:dyDescent="0.25">
      <c r="A45" s="11" t="s">
        <v>36</v>
      </c>
      <c r="B45" s="29"/>
      <c r="C45" s="41"/>
      <c r="D45" s="27"/>
      <c r="E45" s="15"/>
      <c r="F45" s="15"/>
      <c r="G45" s="34"/>
      <c r="H45" s="17">
        <f>$G$2*D45</f>
        <v>0</v>
      </c>
      <c r="I45" s="17">
        <f t="shared" si="0"/>
        <v>0</v>
      </c>
      <c r="J45" s="17">
        <f t="shared" si="1"/>
        <v>0</v>
      </c>
      <c r="K45" s="17"/>
      <c r="L45" s="17">
        <f t="shared" si="2"/>
        <v>0</v>
      </c>
      <c r="M45" s="17">
        <f t="shared" si="11"/>
        <v>0</v>
      </c>
    </row>
    <row r="46" spans="1:13" ht="75" hidden="1" customHeight="1" x14ac:dyDescent="0.25">
      <c r="A46" s="11" t="s">
        <v>36</v>
      </c>
      <c r="B46" s="18"/>
      <c r="C46" s="19" t="s">
        <v>2</v>
      </c>
      <c r="D46" s="14">
        <v>1617.72</v>
      </c>
      <c r="E46" s="15"/>
      <c r="F46" s="15"/>
      <c r="G46" s="34"/>
      <c r="H46" s="17">
        <f>$G$2*D46</f>
        <v>36139.864800000003</v>
      </c>
      <c r="I46" s="17">
        <f t="shared" si="0"/>
        <v>7227.972960000001</v>
      </c>
      <c r="J46" s="17">
        <f t="shared" si="1"/>
        <v>43367.837760000002</v>
      </c>
      <c r="K46" s="17"/>
      <c r="L46" s="17">
        <f t="shared" si="2"/>
        <v>0</v>
      </c>
      <c r="M46" s="17">
        <f t="shared" si="11"/>
        <v>0</v>
      </c>
    </row>
    <row r="47" spans="1:13" ht="75" customHeight="1" x14ac:dyDescent="0.25">
      <c r="A47" s="11" t="s">
        <v>59</v>
      </c>
      <c r="B47" s="25" t="s">
        <v>116</v>
      </c>
      <c r="C47" s="35" t="s">
        <v>58</v>
      </c>
      <c r="D47" s="42">
        <v>36.94</v>
      </c>
      <c r="E47" s="15"/>
      <c r="F47" s="15"/>
      <c r="G47" s="28" t="s">
        <v>106</v>
      </c>
      <c r="H47" s="17">
        <v>962.29</v>
      </c>
      <c r="I47" s="17">
        <f t="shared" si="0"/>
        <v>192.458</v>
      </c>
      <c r="J47" s="17">
        <f t="shared" si="1"/>
        <v>1154.748</v>
      </c>
      <c r="K47" s="17">
        <v>1464.67</v>
      </c>
      <c r="L47" s="17">
        <f t="shared" si="2"/>
        <v>292.93400000000003</v>
      </c>
      <c r="M47" s="17">
        <f t="shared" si="11"/>
        <v>1757.604</v>
      </c>
    </row>
    <row r="48" spans="1:13" ht="49.5" customHeight="1" x14ac:dyDescent="0.25">
      <c r="A48" s="11" t="s">
        <v>57</v>
      </c>
      <c r="B48" s="20" t="s">
        <v>56</v>
      </c>
      <c r="C48" s="32" t="s">
        <v>55</v>
      </c>
      <c r="D48" s="42">
        <v>60.34</v>
      </c>
      <c r="E48" s="15"/>
      <c r="F48" s="15"/>
      <c r="G48" s="28" t="s">
        <v>107</v>
      </c>
      <c r="H48" s="17">
        <v>1571.86</v>
      </c>
      <c r="I48" s="17">
        <f t="shared" si="0"/>
        <v>314.37200000000001</v>
      </c>
      <c r="J48" s="17">
        <f>H48+I48</f>
        <v>1886.232</v>
      </c>
      <c r="K48" s="17">
        <v>2392.48</v>
      </c>
      <c r="L48" s="17">
        <f t="shared" si="2"/>
        <v>478.49600000000004</v>
      </c>
      <c r="M48" s="17">
        <f>K48+L48</f>
        <v>2870.9760000000001</v>
      </c>
    </row>
    <row r="49" spans="1:13" ht="51" hidden="1" customHeight="1" x14ac:dyDescent="0.25">
      <c r="A49" s="11" t="s">
        <v>36</v>
      </c>
      <c r="B49" s="18"/>
      <c r="C49" s="19" t="s">
        <v>3</v>
      </c>
      <c r="D49" s="42">
        <v>2109.6799999999998</v>
      </c>
      <c r="E49" s="15"/>
      <c r="F49" s="15"/>
      <c r="G49" s="34"/>
      <c r="H49" s="17">
        <f>$G$2*D49</f>
        <v>47130.251199999999</v>
      </c>
      <c r="I49" s="17">
        <f t="shared" si="0"/>
        <v>9426.0502400000005</v>
      </c>
      <c r="J49" s="17">
        <f t="shared" si="1"/>
        <v>56556.301439999996</v>
      </c>
      <c r="K49" s="17"/>
      <c r="L49" s="17">
        <f t="shared" si="2"/>
        <v>0</v>
      </c>
      <c r="M49" s="17">
        <f t="shared" ref="M49" si="12">K49+L49</f>
        <v>0</v>
      </c>
    </row>
    <row r="50" spans="1:13" ht="51" customHeight="1" x14ac:dyDescent="0.25">
      <c r="A50" s="11" t="s">
        <v>54</v>
      </c>
      <c r="B50" s="20" t="s">
        <v>53</v>
      </c>
      <c r="C50" s="32" t="s">
        <v>52</v>
      </c>
      <c r="D50" s="42">
        <v>78.69</v>
      </c>
      <c r="E50" s="15"/>
      <c r="F50" s="15"/>
      <c r="G50" s="16" t="s">
        <v>102</v>
      </c>
      <c r="H50" s="17">
        <v>2049.87</v>
      </c>
      <c r="I50" s="17">
        <f t="shared" si="0"/>
        <v>409.97399999999999</v>
      </c>
      <c r="J50" s="17">
        <f>H50+I50</f>
        <v>2459.8440000000001</v>
      </c>
      <c r="K50" s="17">
        <v>3120.06</v>
      </c>
      <c r="L50" s="17">
        <f t="shared" si="2"/>
        <v>624.01200000000006</v>
      </c>
      <c r="M50" s="17">
        <f>K50+L50</f>
        <v>3744.0720000000001</v>
      </c>
    </row>
    <row r="51" spans="1:13" ht="114" hidden="1" customHeight="1" x14ac:dyDescent="0.25">
      <c r="A51" s="11" t="s">
        <v>36</v>
      </c>
      <c r="B51" s="18"/>
      <c r="C51" s="19" t="s">
        <v>4</v>
      </c>
      <c r="D51" s="42">
        <v>356.57</v>
      </c>
      <c r="E51" s="15"/>
      <c r="F51" s="15"/>
      <c r="G51" s="34"/>
      <c r="H51" s="17">
        <f>$G$2*D51</f>
        <v>7965.7737999999999</v>
      </c>
      <c r="I51" s="17">
        <f t="shared" si="0"/>
        <v>1593.1547600000001</v>
      </c>
      <c r="J51" s="17">
        <f t="shared" si="1"/>
        <v>9558.9285600000003</v>
      </c>
      <c r="K51" s="17"/>
      <c r="L51" s="17">
        <f t="shared" si="2"/>
        <v>0</v>
      </c>
      <c r="M51" s="17">
        <f t="shared" ref="M51:M60" si="13">K51+L51</f>
        <v>0</v>
      </c>
    </row>
    <row r="52" spans="1:13" ht="49.5" customHeight="1" x14ac:dyDescent="0.25">
      <c r="A52" s="11" t="s">
        <v>51</v>
      </c>
      <c r="B52" s="29" t="s">
        <v>50</v>
      </c>
      <c r="C52" s="38" t="s">
        <v>49</v>
      </c>
      <c r="D52" s="42">
        <v>13.3</v>
      </c>
      <c r="E52" s="15"/>
      <c r="F52" s="15"/>
      <c r="G52" s="16" t="s">
        <v>102</v>
      </c>
      <c r="H52" s="17">
        <v>346.47</v>
      </c>
      <c r="I52" s="17">
        <f t="shared" si="0"/>
        <v>69.294000000000011</v>
      </c>
      <c r="J52" s="17">
        <f t="shared" si="1"/>
        <v>415.76400000000001</v>
      </c>
      <c r="K52" s="17">
        <v>527.35</v>
      </c>
      <c r="L52" s="17">
        <f t="shared" si="2"/>
        <v>105.47000000000001</v>
      </c>
      <c r="M52" s="17">
        <f t="shared" si="13"/>
        <v>632.82000000000005</v>
      </c>
    </row>
    <row r="53" spans="1:13" ht="48.75" customHeight="1" x14ac:dyDescent="0.25">
      <c r="A53" s="11" t="s">
        <v>48</v>
      </c>
      <c r="B53" s="20" t="s">
        <v>47</v>
      </c>
      <c r="C53" s="32" t="s">
        <v>46</v>
      </c>
      <c r="D53" s="42">
        <v>13.3</v>
      </c>
      <c r="E53" s="15"/>
      <c r="F53" s="15"/>
      <c r="G53" s="16" t="s">
        <v>102</v>
      </c>
      <c r="H53" s="17">
        <v>346.47</v>
      </c>
      <c r="I53" s="17">
        <f t="shared" si="0"/>
        <v>69.294000000000011</v>
      </c>
      <c r="J53" s="17">
        <f t="shared" si="1"/>
        <v>415.76400000000001</v>
      </c>
      <c r="K53" s="17">
        <v>527.35</v>
      </c>
      <c r="L53" s="17">
        <f t="shared" si="2"/>
        <v>105.47000000000001</v>
      </c>
      <c r="M53" s="17">
        <f t="shared" si="13"/>
        <v>632.82000000000005</v>
      </c>
    </row>
    <row r="54" spans="1:13" ht="48.75" customHeight="1" x14ac:dyDescent="0.25">
      <c r="A54" s="11" t="s">
        <v>45</v>
      </c>
      <c r="B54" s="29" t="s">
        <v>44</v>
      </c>
      <c r="C54" s="38" t="s">
        <v>43</v>
      </c>
      <c r="D54" s="42">
        <v>13.3</v>
      </c>
      <c r="E54" s="15"/>
      <c r="F54" s="15"/>
      <c r="G54" s="16" t="s">
        <v>102</v>
      </c>
      <c r="H54" s="17">
        <v>346.47</v>
      </c>
      <c r="I54" s="17">
        <f t="shared" si="0"/>
        <v>69.294000000000011</v>
      </c>
      <c r="J54" s="17">
        <f t="shared" si="1"/>
        <v>415.76400000000001</v>
      </c>
      <c r="K54" s="17">
        <v>527.35</v>
      </c>
      <c r="L54" s="17">
        <f t="shared" si="2"/>
        <v>105.47000000000001</v>
      </c>
      <c r="M54" s="17">
        <f t="shared" si="13"/>
        <v>632.82000000000005</v>
      </c>
    </row>
    <row r="55" spans="1:13" ht="68.25" customHeight="1" x14ac:dyDescent="0.25">
      <c r="A55" s="11" t="s">
        <v>42</v>
      </c>
      <c r="B55" s="20" t="s">
        <v>41</v>
      </c>
      <c r="C55" s="32" t="s">
        <v>40</v>
      </c>
      <c r="D55" s="42">
        <v>13.3</v>
      </c>
      <c r="E55" s="15"/>
      <c r="F55" s="15"/>
      <c r="G55" s="16" t="s">
        <v>102</v>
      </c>
      <c r="H55" s="17">
        <v>346.47</v>
      </c>
      <c r="I55" s="17">
        <f t="shared" si="0"/>
        <v>69.294000000000011</v>
      </c>
      <c r="J55" s="17">
        <f t="shared" si="1"/>
        <v>415.76400000000001</v>
      </c>
      <c r="K55" s="17">
        <v>527.35</v>
      </c>
      <c r="L55" s="17">
        <f t="shared" si="2"/>
        <v>105.47000000000001</v>
      </c>
      <c r="M55" s="17">
        <f t="shared" si="13"/>
        <v>632.82000000000005</v>
      </c>
    </row>
    <row r="56" spans="1:13" ht="46.5" customHeight="1" x14ac:dyDescent="0.25">
      <c r="A56" s="11" t="s">
        <v>39</v>
      </c>
      <c r="B56" s="29" t="s">
        <v>38</v>
      </c>
      <c r="C56" s="38" t="s">
        <v>37</v>
      </c>
      <c r="D56" s="42">
        <v>13.3</v>
      </c>
      <c r="E56" s="15"/>
      <c r="F56" s="15"/>
      <c r="G56" s="16" t="s">
        <v>102</v>
      </c>
      <c r="H56" s="17">
        <v>346.47</v>
      </c>
      <c r="I56" s="17">
        <f t="shared" si="0"/>
        <v>69.294000000000011</v>
      </c>
      <c r="J56" s="17">
        <f t="shared" si="1"/>
        <v>415.76400000000001</v>
      </c>
      <c r="K56" s="17">
        <v>527.35</v>
      </c>
      <c r="L56" s="17">
        <f t="shared" si="2"/>
        <v>105.47000000000001</v>
      </c>
      <c r="M56" s="17">
        <f t="shared" si="13"/>
        <v>632.82000000000005</v>
      </c>
    </row>
    <row r="57" spans="1:13" ht="43.5" hidden="1" customHeight="1" x14ac:dyDescent="0.25">
      <c r="A57" s="11" t="s">
        <v>36</v>
      </c>
      <c r="B57" s="8"/>
      <c r="C57" s="19" t="s">
        <v>5</v>
      </c>
      <c r="D57" s="42">
        <v>2833.55</v>
      </c>
      <c r="E57" s="15"/>
      <c r="F57" s="15"/>
      <c r="G57" s="34"/>
      <c r="H57" s="17">
        <f>$G$2*D57</f>
        <v>63301.507000000005</v>
      </c>
      <c r="I57" s="17">
        <f t="shared" si="0"/>
        <v>12660.301400000002</v>
      </c>
      <c r="J57" s="17">
        <f t="shared" si="1"/>
        <v>75961.808400000009</v>
      </c>
      <c r="K57" s="17"/>
      <c r="L57" s="17">
        <f t="shared" si="2"/>
        <v>0</v>
      </c>
      <c r="M57" s="17">
        <f t="shared" si="13"/>
        <v>0</v>
      </c>
    </row>
    <row r="58" spans="1:13" ht="43.5" customHeight="1" x14ac:dyDescent="0.25">
      <c r="A58" s="11" t="s">
        <v>35</v>
      </c>
      <c r="B58" s="20" t="s">
        <v>34</v>
      </c>
      <c r="C58" s="32" t="s">
        <v>33</v>
      </c>
      <c r="D58" s="42">
        <v>105.69</v>
      </c>
      <c r="E58" s="15"/>
      <c r="F58" s="15"/>
      <c r="G58" s="16" t="s">
        <v>102</v>
      </c>
      <c r="H58" s="17">
        <v>2753.22</v>
      </c>
      <c r="I58" s="17">
        <f t="shared" si="0"/>
        <v>550.64400000000001</v>
      </c>
      <c r="J58" s="17">
        <f t="shared" si="1"/>
        <v>3303.8639999999996</v>
      </c>
      <c r="K58" s="17">
        <v>4190.6099999999997</v>
      </c>
      <c r="L58" s="17">
        <f t="shared" si="2"/>
        <v>838.12199999999996</v>
      </c>
      <c r="M58" s="17">
        <f t="shared" si="13"/>
        <v>5028.732</v>
      </c>
    </row>
    <row r="59" spans="1:13" ht="53.25" hidden="1" customHeight="1" x14ac:dyDescent="0.25">
      <c r="A59" s="11" t="s">
        <v>26</v>
      </c>
      <c r="B59" s="18"/>
      <c r="C59" s="19" t="s">
        <v>6</v>
      </c>
      <c r="D59" s="42">
        <v>1399.75</v>
      </c>
      <c r="E59" s="15"/>
      <c r="F59" s="15"/>
      <c r="G59" s="34"/>
      <c r="H59" s="17">
        <f>$G$2*D59</f>
        <v>31270.415000000001</v>
      </c>
      <c r="I59" s="17">
        <f t="shared" si="0"/>
        <v>6254.0830000000005</v>
      </c>
      <c r="J59" s="17">
        <f t="shared" si="1"/>
        <v>37524.498</v>
      </c>
      <c r="K59" s="17"/>
      <c r="L59" s="17">
        <f t="shared" si="2"/>
        <v>0</v>
      </c>
      <c r="M59" s="17">
        <f t="shared" si="13"/>
        <v>0</v>
      </c>
    </row>
    <row r="60" spans="1:13" ht="45" customHeight="1" x14ac:dyDescent="0.25">
      <c r="A60" s="11" t="s">
        <v>32</v>
      </c>
      <c r="B60" s="29" t="s">
        <v>31</v>
      </c>
      <c r="C60" s="38" t="s">
        <v>30</v>
      </c>
      <c r="D60" s="14">
        <v>47.64</v>
      </c>
      <c r="E60" s="15"/>
      <c r="F60" s="15"/>
      <c r="G60" s="28" t="s">
        <v>107</v>
      </c>
      <c r="H60" s="17">
        <v>1241.02</v>
      </c>
      <c r="I60" s="17">
        <f t="shared" si="0"/>
        <v>248.20400000000001</v>
      </c>
      <c r="J60" s="17">
        <f t="shared" si="1"/>
        <v>1489.2239999999999</v>
      </c>
      <c r="K60" s="17">
        <v>1888.93</v>
      </c>
      <c r="L60" s="17">
        <f t="shared" si="2"/>
        <v>377.78600000000006</v>
      </c>
      <c r="M60" s="17">
        <f t="shared" si="13"/>
        <v>2266.7160000000003</v>
      </c>
    </row>
    <row r="61" spans="1:13" ht="72" customHeight="1" x14ac:dyDescent="0.25">
      <c r="A61" s="11" t="s">
        <v>29</v>
      </c>
      <c r="B61" s="20" t="s">
        <v>28</v>
      </c>
      <c r="C61" s="32" t="s">
        <v>27</v>
      </c>
      <c r="D61" s="14">
        <v>136.46</v>
      </c>
      <c r="E61" s="15"/>
      <c r="F61" s="15"/>
      <c r="G61" s="28" t="s">
        <v>106</v>
      </c>
      <c r="H61" s="17">
        <v>2979.86</v>
      </c>
      <c r="I61" s="17">
        <f t="shared" si="0"/>
        <v>595.97200000000009</v>
      </c>
      <c r="J61" s="17">
        <f>H61+I61</f>
        <v>3575.8320000000003</v>
      </c>
      <c r="K61" s="17">
        <v>4535.5600000000004</v>
      </c>
      <c r="L61" s="17">
        <f t="shared" si="2"/>
        <v>907.11200000000008</v>
      </c>
      <c r="M61" s="17">
        <f>K61+L61</f>
        <v>5442.6720000000005</v>
      </c>
    </row>
    <row r="62" spans="1:13" ht="111.75" hidden="1" customHeight="1" x14ac:dyDescent="0.25">
      <c r="A62" s="11" t="s">
        <v>26</v>
      </c>
      <c r="B62" s="18"/>
      <c r="C62" s="43"/>
      <c r="D62" s="14"/>
      <c r="E62" s="15"/>
      <c r="F62" s="15"/>
      <c r="G62" s="34"/>
      <c r="H62" s="17">
        <f>$G$2*D62+0.09</f>
        <v>0.09</v>
      </c>
      <c r="I62" s="17">
        <f t="shared" si="0"/>
        <v>1.7999999999999999E-2</v>
      </c>
      <c r="J62" s="17">
        <f t="shared" si="1"/>
        <v>0.108</v>
      </c>
      <c r="K62" s="17"/>
      <c r="L62" s="17">
        <f t="shared" si="2"/>
        <v>0</v>
      </c>
      <c r="M62" s="17">
        <f t="shared" ref="M62" si="14">K62+L62</f>
        <v>0</v>
      </c>
    </row>
    <row r="63" spans="1:13" ht="70.5" customHeight="1" x14ac:dyDescent="0.25">
      <c r="A63" s="25" t="s">
        <v>25</v>
      </c>
      <c r="B63" s="20" t="s">
        <v>24</v>
      </c>
      <c r="C63" s="33" t="s">
        <v>23</v>
      </c>
      <c r="D63" s="14">
        <v>48.04</v>
      </c>
      <c r="E63" s="15"/>
      <c r="F63" s="15"/>
      <c r="G63" s="28" t="s">
        <v>106</v>
      </c>
      <c r="H63" s="17">
        <v>1251.44</v>
      </c>
      <c r="I63" s="17">
        <f t="shared" si="0"/>
        <v>250.28800000000001</v>
      </c>
      <c r="J63" s="17">
        <f>H63+I63</f>
        <v>1501.7280000000001</v>
      </c>
      <c r="K63" s="17">
        <v>1904.79</v>
      </c>
      <c r="L63" s="17">
        <f t="shared" si="2"/>
        <v>380.95800000000003</v>
      </c>
      <c r="M63" s="17">
        <f>K63+L63</f>
        <v>2285.748</v>
      </c>
    </row>
    <row r="64" spans="1:13" ht="38.25" hidden="1" customHeight="1" x14ac:dyDescent="0.25">
      <c r="A64" s="40" t="s">
        <v>22</v>
      </c>
      <c r="B64" s="40"/>
      <c r="C64" s="44" t="s">
        <v>7</v>
      </c>
      <c r="D64" s="10">
        <v>602.15</v>
      </c>
    </row>
    <row r="65" spans="1:13" ht="24" customHeight="1" x14ac:dyDescent="0.25"/>
    <row r="66" spans="1:13" ht="20.25" customHeight="1" x14ac:dyDescent="0.25">
      <c r="A66" s="56" t="s">
        <v>119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</row>
    <row r="67" spans="1:13" ht="48" customHeight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</sheetData>
  <mergeCells count="19">
    <mergeCell ref="A66:M67"/>
    <mergeCell ref="D2:F2"/>
    <mergeCell ref="D3:F3"/>
    <mergeCell ref="D4:F4"/>
    <mergeCell ref="D5:F5"/>
    <mergeCell ref="D6:F6"/>
    <mergeCell ref="D7:F7"/>
    <mergeCell ref="A19:M19"/>
    <mergeCell ref="K10:M10"/>
    <mergeCell ref="K11:M11"/>
    <mergeCell ref="K12:M12"/>
    <mergeCell ref="K13:M13"/>
    <mergeCell ref="K14:M14"/>
    <mergeCell ref="H10:J10"/>
    <mergeCell ref="H11:J11"/>
    <mergeCell ref="H12:J12"/>
    <mergeCell ref="H13:J13"/>
    <mergeCell ref="H14:J14"/>
    <mergeCell ref="H15:J15"/>
  </mergeCells>
  <pageMargins left="0.23622047244094491" right="0.23622047244094491" top="0.55118110236220474" bottom="0.55118110236220474" header="0.31496062992125984" footer="0.31496062992125984"/>
  <pageSetup paperSize="8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Прейскурант 09.02.2026</vt:lpstr>
      <vt:lpstr>Прейскурант 09.02.2026 ускор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2026-02-24T13:00:57Z</dcterms:modified>
</cp:coreProperties>
</file>